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o.pesenti.IECISRL\Desktop\Zalando Verona\Tender GF6 Verona Italy\"/>
    </mc:Choice>
  </mc:AlternateContent>
  <xr:revisionPtr revIDLastSave="0" documentId="13_ncr:1_{6AF22840-6D60-469E-B520-AA67F64A6F6F}" xr6:coauthVersionLast="41" xr6:coauthVersionMax="41" xr10:uidLastSave="{00000000-0000-0000-0000-000000000000}"/>
  <bookViews>
    <workbookView xWindow="-120" yWindow="-120" windowWidth="29040" windowHeight="16440" activeTab="1" xr2:uid="{00000000-000D-0000-FFFF-FFFF00000000}"/>
  </bookViews>
  <sheets>
    <sheet name="Grand Total" sheetId="4" r:id="rId1"/>
    <sheet name="Intruder" sheetId="1" r:id="rId2"/>
    <sheet name="CCTV" sheetId="2" r:id="rId3"/>
    <sheet name="Access" sheetId="5" r:id="rId4"/>
    <sheet name="PSIM" sheetId="6" r:id="rId5"/>
  </sheets>
  <calcPr calcId="181029"/>
  <customWorkbookViews>
    <customWorkbookView name="EdwardvdBerg - Persoonlijke weergave" guid="{3E842511-23E9-411A-81C3-49DA0CD0D1AF}" mergeInterval="0" personalView="1" maximized="1" windowWidth="1436" windowHeight="627" activeSheetId="1"/>
  </customWorkbookViews>
</workbook>
</file>

<file path=xl/calcChain.xml><?xml version="1.0" encoding="utf-8"?>
<calcChain xmlns="http://schemas.openxmlformats.org/spreadsheetml/2006/main">
  <c r="I52" i="1" l="1"/>
  <c r="G52" i="1"/>
  <c r="I43" i="6"/>
  <c r="J43" i="6" s="1"/>
  <c r="G43" i="6"/>
  <c r="I42" i="6"/>
  <c r="J42" i="6" s="1"/>
  <c r="G42" i="6"/>
  <c r="I41" i="6"/>
  <c r="J41" i="6" s="1"/>
  <c r="G41" i="6"/>
  <c r="I40" i="6"/>
  <c r="J40" i="6" s="1"/>
  <c r="G40" i="6"/>
  <c r="I39" i="6"/>
  <c r="J39" i="6" s="1"/>
  <c r="G39" i="6"/>
  <c r="I38" i="6"/>
  <c r="J38" i="6" s="1"/>
  <c r="G38" i="6"/>
  <c r="I32" i="6"/>
  <c r="J32" i="6" s="1"/>
  <c r="G32" i="6"/>
  <c r="I31" i="6"/>
  <c r="J31" i="6" s="1"/>
  <c r="G31" i="6"/>
  <c r="I30" i="6"/>
  <c r="J30" i="6" s="1"/>
  <c r="G30" i="6"/>
  <c r="J29" i="6"/>
  <c r="I29" i="6"/>
  <c r="G29" i="6"/>
  <c r="I28" i="6"/>
  <c r="J28" i="6" s="1"/>
  <c r="G28" i="6"/>
  <c r="I27" i="6"/>
  <c r="J27" i="6" s="1"/>
  <c r="G27" i="6"/>
  <c r="I26" i="6"/>
  <c r="J26" i="6" s="1"/>
  <c r="G26" i="6"/>
  <c r="I25" i="6"/>
  <c r="J25" i="6" s="1"/>
  <c r="G25" i="6"/>
  <c r="I24" i="6"/>
  <c r="J24" i="6" s="1"/>
  <c r="G24" i="6"/>
  <c r="I23" i="6"/>
  <c r="J23" i="6" s="1"/>
  <c r="G23" i="6"/>
  <c r="I22" i="6"/>
  <c r="J22" i="6" s="1"/>
  <c r="G22" i="6"/>
  <c r="I21" i="6"/>
  <c r="J21" i="6" s="1"/>
  <c r="G21" i="6"/>
  <c r="I20" i="6"/>
  <c r="J20" i="6" s="1"/>
  <c r="G20" i="6"/>
  <c r="I19" i="6"/>
  <c r="J19" i="6" s="1"/>
  <c r="G19" i="6"/>
  <c r="I18" i="6"/>
  <c r="J18" i="6" s="1"/>
  <c r="G18" i="6"/>
  <c r="I17" i="6"/>
  <c r="J17" i="6" s="1"/>
  <c r="G17" i="6"/>
  <c r="I16" i="6"/>
  <c r="J16" i="6" s="1"/>
  <c r="G16" i="6"/>
  <c r="I15" i="6"/>
  <c r="J15" i="6" s="1"/>
  <c r="G15" i="6"/>
  <c r="I14" i="6"/>
  <c r="J14" i="6" s="1"/>
  <c r="G14" i="6"/>
  <c r="I13" i="6"/>
  <c r="J13" i="6" s="1"/>
  <c r="G13" i="6"/>
  <c r="I12" i="6"/>
  <c r="J12" i="6" s="1"/>
  <c r="G12" i="6"/>
  <c r="I11" i="6"/>
  <c r="J11" i="6" s="1"/>
  <c r="G11" i="6"/>
  <c r="I10" i="6"/>
  <c r="J10" i="6" s="1"/>
  <c r="G10" i="6"/>
  <c r="E5" i="6"/>
  <c r="E3" i="6"/>
  <c r="E1" i="6"/>
  <c r="I44" i="5"/>
  <c r="J44" i="5" s="1"/>
  <c r="G44" i="5"/>
  <c r="I43" i="5"/>
  <c r="J43" i="5" s="1"/>
  <c r="G43" i="5"/>
  <c r="I42" i="5"/>
  <c r="J42" i="5" s="1"/>
  <c r="G42" i="5"/>
  <c r="I41" i="5"/>
  <c r="J41" i="5" s="1"/>
  <c r="G41" i="5"/>
  <c r="I40" i="5"/>
  <c r="J40" i="5" s="1"/>
  <c r="G40" i="5"/>
  <c r="I39" i="5"/>
  <c r="J39" i="5" s="1"/>
  <c r="G39" i="5"/>
  <c r="I33" i="5"/>
  <c r="J33" i="5" s="1"/>
  <c r="G33" i="5"/>
  <c r="I32" i="5"/>
  <c r="J32" i="5" s="1"/>
  <c r="G32" i="5"/>
  <c r="I31" i="5"/>
  <c r="J31" i="5" s="1"/>
  <c r="G31" i="5"/>
  <c r="I30" i="5"/>
  <c r="J30" i="5" s="1"/>
  <c r="G30" i="5"/>
  <c r="I29" i="5"/>
  <c r="J29" i="5" s="1"/>
  <c r="G29" i="5"/>
  <c r="I28" i="5"/>
  <c r="J28" i="5" s="1"/>
  <c r="G28" i="5"/>
  <c r="I27" i="5"/>
  <c r="J27" i="5" s="1"/>
  <c r="G27" i="5"/>
  <c r="I26" i="5"/>
  <c r="J26" i="5" s="1"/>
  <c r="G26" i="5"/>
  <c r="J25" i="5"/>
  <c r="I25" i="5"/>
  <c r="G25" i="5"/>
  <c r="I24" i="5"/>
  <c r="J24" i="5" s="1"/>
  <c r="G24" i="5"/>
  <c r="I23" i="5"/>
  <c r="J23" i="5" s="1"/>
  <c r="G23" i="5"/>
  <c r="I22" i="5"/>
  <c r="J22" i="5" s="1"/>
  <c r="G22" i="5"/>
  <c r="I21" i="5"/>
  <c r="J21" i="5" s="1"/>
  <c r="G21" i="5"/>
  <c r="I20" i="5"/>
  <c r="J20" i="5" s="1"/>
  <c r="G20" i="5"/>
  <c r="I19" i="5"/>
  <c r="J19" i="5" s="1"/>
  <c r="G19" i="5"/>
  <c r="I18" i="5"/>
  <c r="J18" i="5" s="1"/>
  <c r="G18" i="5"/>
  <c r="I17" i="5"/>
  <c r="J17" i="5" s="1"/>
  <c r="G17" i="5"/>
  <c r="I16" i="5"/>
  <c r="J16" i="5" s="1"/>
  <c r="G16" i="5"/>
  <c r="I15" i="5"/>
  <c r="J15" i="5" s="1"/>
  <c r="G15" i="5"/>
  <c r="I14" i="5"/>
  <c r="J14" i="5" s="1"/>
  <c r="G14" i="5"/>
  <c r="I13" i="5"/>
  <c r="J13" i="5" s="1"/>
  <c r="G13" i="5"/>
  <c r="I11" i="5"/>
  <c r="J11" i="5" s="1"/>
  <c r="G11" i="5"/>
  <c r="I10" i="5"/>
  <c r="J10" i="5" s="1"/>
  <c r="G10" i="5"/>
  <c r="E5" i="5"/>
  <c r="E3" i="5"/>
  <c r="E1" i="5"/>
  <c r="J35" i="6" l="1"/>
  <c r="E17" i="4" s="1"/>
  <c r="J46" i="5"/>
  <c r="E16" i="4" s="1"/>
  <c r="J36" i="5"/>
  <c r="E15" i="4" s="1"/>
  <c r="J45" i="6"/>
  <c r="E18" i="4" s="1"/>
  <c r="G29" i="2"/>
  <c r="I29" i="2"/>
  <c r="J29" i="2" s="1"/>
  <c r="G30" i="2"/>
  <c r="I30" i="2"/>
  <c r="J30" i="2" s="1"/>
  <c r="G31" i="2"/>
  <c r="I31" i="2"/>
  <c r="J31" i="2" s="1"/>
  <c r="G32" i="2"/>
  <c r="I32" i="2"/>
  <c r="J32" i="2" s="1"/>
  <c r="G22" i="2"/>
  <c r="I22" i="2"/>
  <c r="J22" i="2" s="1"/>
  <c r="G23" i="2"/>
  <c r="I23" i="2"/>
  <c r="J23" i="2" s="1"/>
  <c r="G24" i="2"/>
  <c r="I24" i="2"/>
  <c r="J24" i="2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I10" i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/>
  <c r="I45" i="1"/>
  <c r="J45" i="1" s="1"/>
  <c r="G46" i="1"/>
  <c r="I46" i="1"/>
  <c r="J46" i="1" s="1"/>
  <c r="G47" i="1"/>
  <c r="I47" i="1"/>
  <c r="J47" i="1" s="1"/>
  <c r="G39" i="2"/>
  <c r="G40" i="2"/>
  <c r="G41" i="2"/>
  <c r="G42" i="2"/>
  <c r="I39" i="2"/>
  <c r="J39" i="2" s="1"/>
  <c r="I40" i="2"/>
  <c r="J40" i="2" s="1"/>
  <c r="I41" i="2"/>
  <c r="J41" i="2" s="1"/>
  <c r="I42" i="2"/>
  <c r="J42" i="2" s="1"/>
  <c r="I18" i="2"/>
  <c r="J18" i="2" s="1"/>
  <c r="I19" i="2"/>
  <c r="J19" i="2" s="1"/>
  <c r="I20" i="2"/>
  <c r="J20" i="2" s="1"/>
  <c r="I21" i="2"/>
  <c r="J21" i="2" s="1"/>
  <c r="I25" i="2"/>
  <c r="J25" i="2" s="1"/>
  <c r="I26" i="2"/>
  <c r="J26" i="2" s="1"/>
  <c r="I27" i="2"/>
  <c r="J27" i="2" s="1"/>
  <c r="G18" i="2"/>
  <c r="G19" i="2"/>
  <c r="G20" i="2"/>
  <c r="G21" i="2"/>
  <c r="G25" i="2"/>
  <c r="G26" i="2"/>
  <c r="G27" i="2"/>
  <c r="P42" i="1"/>
  <c r="P41" i="1"/>
  <c r="P36" i="1"/>
  <c r="P37" i="1"/>
  <c r="P38" i="1"/>
  <c r="P32" i="1"/>
  <c r="P33" i="1"/>
  <c r="P34" i="1"/>
  <c r="P3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40" i="1"/>
  <c r="P43" i="1"/>
  <c r="P10" i="1"/>
  <c r="E5" i="2"/>
  <c r="E5" i="1"/>
  <c r="E4" i="1"/>
  <c r="E1" i="2"/>
  <c r="E1" i="1"/>
  <c r="E3" i="1"/>
  <c r="E3" i="2"/>
  <c r="I55" i="1"/>
  <c r="J55" i="1" s="1"/>
  <c r="G55" i="1"/>
  <c r="I54" i="1"/>
  <c r="J54" i="1"/>
  <c r="G54" i="1"/>
  <c r="I56" i="1"/>
  <c r="J56" i="1"/>
  <c r="G56" i="1"/>
  <c r="I53" i="1"/>
  <c r="J53" i="1" s="1"/>
  <c r="G53" i="1"/>
  <c r="I28" i="2"/>
  <c r="J28" i="2"/>
  <c r="G28" i="2"/>
  <c r="I17" i="2"/>
  <c r="J17" i="2" s="1"/>
  <c r="G17" i="2"/>
  <c r="I16" i="2"/>
  <c r="J16" i="2" s="1"/>
  <c r="G16" i="2"/>
  <c r="I15" i="2"/>
  <c r="J15" i="2" s="1"/>
  <c r="G15" i="2"/>
  <c r="E19" i="4"/>
  <c r="G11" i="2"/>
  <c r="I11" i="2"/>
  <c r="J11" i="2" s="1"/>
  <c r="G43" i="2"/>
  <c r="I43" i="2"/>
  <c r="J43" i="2" s="1"/>
  <c r="I38" i="2"/>
  <c r="J38" i="2" s="1"/>
  <c r="G38" i="2"/>
  <c r="I14" i="2"/>
  <c r="J14" i="2"/>
  <c r="G14" i="2"/>
  <c r="I13" i="2"/>
  <c r="J13" i="2" s="1"/>
  <c r="G13" i="2"/>
  <c r="I12" i="2"/>
  <c r="J12" i="2" s="1"/>
  <c r="G12" i="2"/>
  <c r="I10" i="2"/>
  <c r="J10" i="2" s="1"/>
  <c r="G10" i="2"/>
  <c r="I58" i="1"/>
  <c r="J58" i="1" s="1"/>
  <c r="I59" i="1"/>
  <c r="J59" i="1" s="1"/>
  <c r="I60" i="1"/>
  <c r="J60" i="1" s="1"/>
  <c r="I57" i="1"/>
  <c r="J57" i="1" s="1"/>
  <c r="J52" i="1"/>
  <c r="G57" i="1"/>
  <c r="G58" i="1"/>
  <c r="G59" i="1"/>
  <c r="G60" i="1"/>
  <c r="J10" i="1" l="1"/>
  <c r="I49" i="1"/>
  <c r="P49" i="1"/>
  <c r="J49" i="1"/>
  <c r="E11" i="4" s="1"/>
  <c r="J62" i="1"/>
  <c r="E12" i="4" s="1"/>
  <c r="J45" i="2"/>
  <c r="E14" i="4" s="1"/>
  <c r="J35" i="2"/>
  <c r="E13" i="4" s="1"/>
  <c r="E21" i="4" l="1"/>
</calcChain>
</file>

<file path=xl/sharedStrings.xml><?xml version="1.0" encoding="utf-8"?>
<sst xmlns="http://schemas.openxmlformats.org/spreadsheetml/2006/main" count="304" uniqueCount="178">
  <si>
    <t>Basic Sales Price :</t>
  </si>
  <si>
    <t>Qty</t>
  </si>
  <si>
    <t xml:space="preserve">European           Product             Code </t>
  </si>
  <si>
    <t>Supllier</t>
  </si>
  <si>
    <t>Basic package intruder</t>
  </si>
  <si>
    <t>Basic package CCTV - IP</t>
  </si>
  <si>
    <t>Basic Sales Price Intrusion System</t>
  </si>
  <si>
    <t>Basic Sales Price CCTV System</t>
  </si>
  <si>
    <t>Grand Total Above Systems</t>
  </si>
  <si>
    <t>Amount of installation hours per unit</t>
  </si>
  <si>
    <t>Total installation hours</t>
  </si>
  <si>
    <t>Total installation costs</t>
  </si>
  <si>
    <t>Total amount equipment</t>
  </si>
  <si>
    <t>Total  Price :</t>
  </si>
  <si>
    <t>Total Options:</t>
  </si>
  <si>
    <t>Price Option:</t>
  </si>
  <si>
    <t>Travel Cost Specification line 15</t>
  </si>
  <si>
    <t>When hotel and overnight expenses are required please explain why this is needed (store too far from company, travel time too long etc.)</t>
  </si>
  <si>
    <t>Variables (travel cost etc. ; needs to be specified to be accepted, see lines 23-30)</t>
  </si>
  <si>
    <t>Total Price (add totals per line below)</t>
  </si>
  <si>
    <t>Honeywell</t>
  </si>
  <si>
    <t>Zalando Quotation sheet Template</t>
  </si>
  <si>
    <t>C520-D-E2</t>
  </si>
  <si>
    <t>Galaxy Dimension GD-520 Panel, 16 zones on board</t>
  </si>
  <si>
    <t>Estimate sell price</t>
  </si>
  <si>
    <t>Estimate Labour time</t>
  </si>
  <si>
    <t xml:space="preserve">Estimate Total </t>
  </si>
  <si>
    <t>FOR INTERNAL USE ONLY !</t>
  </si>
  <si>
    <t>C072</t>
  </si>
  <si>
    <t>Galaxy RIO pcb only add. 8 zones</t>
  </si>
  <si>
    <t>Galaxy RIO in plastic box add 8 zones</t>
  </si>
  <si>
    <t>A158-B</t>
  </si>
  <si>
    <t>P026-01-B</t>
  </si>
  <si>
    <t>Galaxy Smart PSU, 2,75A, incl rio add. 8 zones</t>
  </si>
  <si>
    <t>A060</t>
  </si>
  <si>
    <t>A101</t>
  </si>
  <si>
    <t>Single Relay Interface pcb (1x1A, 12Vdc)</t>
  </si>
  <si>
    <t>4way Relay Interface pcb (4x1A,12Vdc)</t>
  </si>
  <si>
    <t xml:space="preserve">RC 230 </t>
  </si>
  <si>
    <t>AlarmTech</t>
  </si>
  <si>
    <t>Timer Relay for switching 220V Mains, 8 A</t>
  </si>
  <si>
    <t>Omron</t>
  </si>
  <si>
    <t>P2RF-08-E</t>
  </si>
  <si>
    <t>Base with screw connection for Omron Relay</t>
  </si>
  <si>
    <t>Omron relay 12Vdc 5A to switch mains</t>
  </si>
  <si>
    <t>G2R-2-SNI 12VDC</t>
  </si>
  <si>
    <t>Elmdene</t>
  </si>
  <si>
    <t>G13802N-A</t>
  </si>
  <si>
    <t>Switched PSU 12Vdc/2A in cabinet with tamper switch</t>
  </si>
  <si>
    <t>G13804N-C</t>
  </si>
  <si>
    <t>Switched PSU 12Vdc/4A in cabinet with tamper switch</t>
  </si>
  <si>
    <t>G1224-84N-4-C</t>
  </si>
  <si>
    <t>Switched PSU 12Vdc/8A in cabinet with tamper switch</t>
  </si>
  <si>
    <t>NP 7-12</t>
  </si>
  <si>
    <t>Yuasa</t>
  </si>
  <si>
    <t>Backup Lead Battery 12V 7Ah</t>
  </si>
  <si>
    <t>CP037-02</t>
  </si>
  <si>
    <t>MK7 LCD arm disarm keypad</t>
  </si>
  <si>
    <t>Estimate labour price per hour</t>
  </si>
  <si>
    <t>Strobe Flashlight</t>
  </si>
  <si>
    <t>Siren Indoor 111dB</t>
  </si>
  <si>
    <t>CQR</t>
  </si>
  <si>
    <t>SOSB2</t>
  </si>
  <si>
    <t>HF2S-AW-1-12-SMA</t>
  </si>
  <si>
    <t>JB720/WH</t>
  </si>
  <si>
    <t>Junction Box incl tamper - 8 screw terminations + 2 for tamper</t>
  </si>
  <si>
    <t>PADP2/SS/G1</t>
  </si>
  <si>
    <t>Panic button incl tamper double button</t>
  </si>
  <si>
    <t>4RSC50SS300GN</t>
  </si>
  <si>
    <t>Overhead door contact incl. galaxy resistors</t>
  </si>
  <si>
    <t>Surface mount door contact incl galaxy resistors</t>
  </si>
  <si>
    <t>4S-300-GN-IN</t>
  </si>
  <si>
    <t>4M-300-GN-IN</t>
  </si>
  <si>
    <t>Flush mount door contact incl galaxy resistors</t>
  </si>
  <si>
    <t>Optex</t>
  </si>
  <si>
    <t>PEU-D (10pcs)</t>
  </si>
  <si>
    <t xml:space="preserve">Optex EOL resistor block pack (10 pcs) for optex detectors </t>
  </si>
  <si>
    <t>SX-360Z</t>
  </si>
  <si>
    <t>Optex ceiling detector 360, 18m, 76 zones</t>
  </si>
  <si>
    <t>FA-3 BRACKET</t>
  </si>
  <si>
    <t>FMX-ST</t>
  </si>
  <si>
    <t>PIR detector 15x15m</t>
  </si>
  <si>
    <t>Optex ceiling / wall mounting bracket for PIR's FMX series</t>
  </si>
  <si>
    <t>TS300//A</t>
  </si>
  <si>
    <t>Temp Sensor Dual (high-low)</t>
  </si>
  <si>
    <t>470-12</t>
  </si>
  <si>
    <t>Water detector</t>
  </si>
  <si>
    <t>FG1625SNAS</t>
  </si>
  <si>
    <t>Acoustic glass break detector</t>
  </si>
  <si>
    <t>GT40-NG</t>
  </si>
  <si>
    <t>Dual Path IP/3G module for Galaxy Dimension</t>
  </si>
  <si>
    <t>R058-CD-DG</t>
  </si>
  <si>
    <t>Galaxy User Management Suite Software incl system config</t>
  </si>
  <si>
    <t>labour only</t>
  </si>
  <si>
    <t>contr</t>
  </si>
  <si>
    <t>Programming of intrusion system</t>
  </si>
  <si>
    <t>Test, commision and handover</t>
  </si>
  <si>
    <t>User training to end user</t>
  </si>
  <si>
    <t>Optional extra intruder (items not mentioned in the basic pack)</t>
  </si>
  <si>
    <t>Optional extra CCTV - IP (items not mentioned in the basic pack)</t>
  </si>
  <si>
    <t>Optional extra Sales Price Intrusion System</t>
  </si>
  <si>
    <t>Optional extra Sales Price CCTV System</t>
  </si>
  <si>
    <t>[specify variable 1: i.e. travel cost]</t>
  </si>
  <si>
    <t>[specify variable 2: i.e. PM cost]</t>
  </si>
  <si>
    <t>[specify variable 3: i.e. high worker rental cost]</t>
  </si>
  <si>
    <t>[specify variable 4: etc.]</t>
  </si>
  <si>
    <t>[specify variable 5: etc.]</t>
  </si>
  <si>
    <t>[specify variable 6: etc.]</t>
  </si>
  <si>
    <t>[specify variable 7: etc.]</t>
  </si>
  <si>
    <t>[specify variable 8: etc.]</t>
  </si>
  <si>
    <t>M3007-P</t>
  </si>
  <si>
    <t>M3044-V</t>
  </si>
  <si>
    <t>M3045-V</t>
  </si>
  <si>
    <t>M1145-L</t>
  </si>
  <si>
    <t>P1425-LE Mk II</t>
  </si>
  <si>
    <t>P1435-LE</t>
  </si>
  <si>
    <t>P3225-VE Mk II</t>
  </si>
  <si>
    <t>Axis</t>
  </si>
  <si>
    <t>M3027-PVE</t>
  </si>
  <si>
    <t>AXIS A8004-VE</t>
  </si>
  <si>
    <t>AXIS IP Hemisferic Dome ext camera , Day/ night , 5 MP Vandalproof</t>
  </si>
  <si>
    <t>AXIS IP fixed dome 720p 25fps WDR</t>
  </si>
  <si>
    <t>AXIS IP Dome M3045-V, indoor, 106° angle, 1080P</t>
  </si>
  <si>
    <t>AXIS IP Cam M1145-L, Day/night with IR LED, Lens 3-10mm, 1080p</t>
  </si>
  <si>
    <t>AXIS Bullet IP cam outdoor P1425-LE, Day/night with opt IR,  WDR</t>
  </si>
  <si>
    <t>AXIS Bullet IP cam outdoor P1435-LE, Day/night IR Lens 3-10,5mm</t>
  </si>
  <si>
    <t>AXIS Dome IP cam outdoor P3225-VE, Day/night IR Lens 3-10,5mm</t>
  </si>
  <si>
    <t>T91A47</t>
  </si>
  <si>
    <t>Pole mount clamp</t>
  </si>
  <si>
    <t>Nedap</t>
  </si>
  <si>
    <t xml:space="preserve">Nedap ANPR cam  </t>
  </si>
  <si>
    <t>Wall Mount bracket</t>
  </si>
  <si>
    <t>Axis Video Intercom station</t>
  </si>
  <si>
    <t>360 cam Axis</t>
  </si>
  <si>
    <t>Kiwi Analytics Software</t>
  </si>
  <si>
    <t xml:space="preserve">Genetec VMS </t>
  </si>
  <si>
    <t>Camera licencing</t>
  </si>
  <si>
    <t>Your sell price per unit</t>
  </si>
  <si>
    <t>Synology NAS storage (allow for 30 days retention plus 50% redundancy)</t>
  </si>
  <si>
    <t>Basic Sales Price Access System</t>
  </si>
  <si>
    <t>Optional extra Sales Price Access System</t>
  </si>
  <si>
    <t>Basic Sales Price PSIM System</t>
  </si>
  <si>
    <t>Optional extra Sales Price PSIM System</t>
  </si>
  <si>
    <t>Please set your hourly labour rate for hardware installation here</t>
  </si>
  <si>
    <t>As build documentation</t>
  </si>
  <si>
    <t>Programming of cctv system</t>
  </si>
  <si>
    <t>Programming of access system</t>
  </si>
  <si>
    <t>as build documentation</t>
  </si>
  <si>
    <t>Basic package Access Nedap</t>
  </si>
  <si>
    <t>Optional extra Access Nedap (items not mentioned in the basic pack)</t>
  </si>
  <si>
    <t xml:space="preserve">Internal reader </t>
  </si>
  <si>
    <t>internal reader with pin</t>
  </si>
  <si>
    <t>external reader</t>
  </si>
  <si>
    <t>door contact</t>
  </si>
  <si>
    <t>sounder</t>
  </si>
  <si>
    <t>exit button</t>
  </si>
  <si>
    <t>override unit</t>
  </si>
  <si>
    <t>Nedap controller A</t>
  </si>
  <si>
    <t>Nedap controller B</t>
  </si>
  <si>
    <t>Nedap controller C</t>
  </si>
  <si>
    <t>Central equipment unit</t>
  </si>
  <si>
    <t>Licenses</t>
  </si>
  <si>
    <t>Software</t>
  </si>
  <si>
    <t>Programming of PSIM system</t>
  </si>
  <si>
    <t>Basic package PSIM</t>
  </si>
  <si>
    <t>Optional extra PSIM (items not mentioned in the basic pack)</t>
  </si>
  <si>
    <t>Advancis Winguard software</t>
  </si>
  <si>
    <t>Interfaces</t>
  </si>
  <si>
    <t>licenses</t>
  </si>
  <si>
    <t>Servers</t>
  </si>
  <si>
    <t>Client stations</t>
  </si>
  <si>
    <t>Video wall</t>
  </si>
  <si>
    <t>internal reader UHF (for kitchen)</t>
  </si>
  <si>
    <t>PIR detector longbeam</t>
  </si>
  <si>
    <t>QUOTATION ZALANDO GF6 Verona Italy</t>
  </si>
  <si>
    <t>Date: 17-1-2019</t>
  </si>
  <si>
    <t>Basic cable installation works are provided by others! (Jacobs)</t>
  </si>
  <si>
    <t>Cable installation works are provided by others! (Jacobs)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</si>
</sst>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\ #,##0.00_-"/>
    <numFmt numFmtId="165" formatCode="_([$€-2]\ * #,##0.00_);_([$€-2]\ * \(#,##0.00\);_([$€-2]\ * &quot;-&quot;??_);_(@_)"/>
    <numFmt numFmtId="166" formatCode="[$CZK]\ #,##0.00"/>
    <numFmt numFmtId="167" formatCode="_-* #,##0.00\ [$€-407]_-;\-* #,##0.00\ [$€-407]_-;_-* &quot;-&quot;??\ [$€-407]_-;_-@_-"/>
    <numFmt numFmtId="168" formatCode="&quot;€&quot;\ #,##0.00"/>
    <numFmt numFmtId="169" formatCode="[$PLN]\ #,##0.00"/>
  </numFmts>
  <fonts count="12" x14ac:knownFonts="1"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Alignment="1">
      <alignment horizontal="center"/>
    </xf>
    <xf numFmtId="164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/>
    </xf>
    <xf numFmtId="0" fontId="5" fillId="0" borderId="0" xfId="0" applyFont="1"/>
    <xf numFmtId="0" fontId="8" fillId="0" borderId="0" xfId="0" applyFont="1"/>
    <xf numFmtId="2" fontId="0" fillId="0" borderId="0" xfId="0" applyNumberFormat="1"/>
    <xf numFmtId="166" fontId="0" fillId="0" borderId="0" xfId="0" applyNumberFormat="1"/>
    <xf numFmtId="166" fontId="6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3" xfId="0" applyFill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5" fillId="4" borderId="4" xfId="0" applyNumberFormat="1" applyFont="1" applyFill="1" applyBorder="1" applyProtection="1">
      <protection locked="0"/>
    </xf>
    <xf numFmtId="0" fontId="4" fillId="0" borderId="0" xfId="0" applyFont="1"/>
    <xf numFmtId="0" fontId="4" fillId="3" borderId="0" xfId="0" applyFont="1" applyFill="1"/>
    <xf numFmtId="0" fontId="0" fillId="3" borderId="0" xfId="0" applyFill="1"/>
    <xf numFmtId="0" fontId="4" fillId="2" borderId="6" xfId="0" applyFont="1" applyFill="1" applyBorder="1"/>
    <xf numFmtId="0" fontId="0" fillId="2" borderId="6" xfId="0" applyFill="1" applyBorder="1"/>
    <xf numFmtId="0" fontId="4" fillId="3" borderId="6" xfId="0" applyFont="1" applyFill="1" applyBorder="1"/>
    <xf numFmtId="0" fontId="0" fillId="3" borderId="6" xfId="0" applyFill="1" applyBorder="1"/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wrapText="1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5" fillId="0" borderId="8" xfId="0" applyFont="1" applyBorder="1"/>
    <xf numFmtId="4" fontId="5" fillId="0" borderId="8" xfId="0" applyNumberFormat="1" applyFont="1" applyBorder="1"/>
    <xf numFmtId="0" fontId="5" fillId="0" borderId="3" xfId="0" applyFont="1" applyBorder="1"/>
    <xf numFmtId="4" fontId="5" fillId="0" borderId="3" xfId="0" applyNumberFormat="1" applyFont="1" applyBorder="1"/>
    <xf numFmtId="0" fontId="5" fillId="0" borderId="4" xfId="0" applyFont="1" applyBorder="1"/>
    <xf numFmtId="4" fontId="5" fillId="0" borderId="4" xfId="0" applyNumberFormat="1" applyFont="1" applyBorder="1"/>
    <xf numFmtId="0" fontId="5" fillId="0" borderId="8" xfId="0" applyFont="1" applyBorder="1" applyAlignment="1">
      <alignment wrapText="1"/>
    </xf>
    <xf numFmtId="2" fontId="5" fillId="0" borderId="4" xfId="0" applyNumberFormat="1" applyFont="1" applyBorder="1"/>
    <xf numFmtId="0" fontId="6" fillId="3" borderId="8" xfId="0" applyFont="1" applyFill="1" applyBorder="1" applyAlignment="1">
      <alignment horizontal="center"/>
    </xf>
    <xf numFmtId="166" fontId="6" fillId="0" borderId="8" xfId="0" applyNumberFormat="1" applyFont="1" applyBorder="1"/>
    <xf numFmtId="0" fontId="6" fillId="5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right"/>
    </xf>
    <xf numFmtId="166" fontId="9" fillId="5" borderId="9" xfId="0" applyNumberFormat="1" applyFont="1" applyFill="1" applyBorder="1" applyAlignment="1">
      <alignment horizontal="right"/>
    </xf>
    <xf numFmtId="166" fontId="10" fillId="5" borderId="9" xfId="0" applyNumberFormat="1" applyFont="1" applyFill="1" applyBorder="1" applyAlignment="1">
      <alignment horizontal="right"/>
    </xf>
    <xf numFmtId="2" fontId="9" fillId="5" borderId="5" xfId="0" applyNumberFormat="1" applyFont="1" applyFill="1" applyBorder="1"/>
    <xf numFmtId="0" fontId="9" fillId="5" borderId="5" xfId="0" applyFont="1" applyFill="1" applyBorder="1"/>
    <xf numFmtId="4" fontId="9" fillId="5" borderId="7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5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right"/>
    </xf>
    <xf numFmtId="2" fontId="5" fillId="0" borderId="0" xfId="0" applyNumberFormat="1" applyFont="1"/>
    <xf numFmtId="0" fontId="6" fillId="0" borderId="8" xfId="0" applyFont="1" applyBorder="1" applyAlignment="1">
      <alignment horizontal="right"/>
    </xf>
    <xf numFmtId="4" fontId="6" fillId="0" borderId="8" xfId="0" applyNumberFormat="1" applyFont="1" applyBorder="1"/>
    <xf numFmtId="0" fontId="6" fillId="5" borderId="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right"/>
    </xf>
    <xf numFmtId="4" fontId="6" fillId="5" borderId="9" xfId="0" applyNumberFormat="1" applyFont="1" applyFill="1" applyBorder="1" applyAlignment="1">
      <alignment horizontal="right"/>
    </xf>
    <xf numFmtId="0" fontId="1" fillId="0" borderId="0" xfId="0" applyFont="1"/>
    <xf numFmtId="4" fontId="5" fillId="4" borderId="8" xfId="0" applyNumberFormat="1" applyFont="1" applyFill="1" applyBorder="1" applyProtection="1">
      <protection locked="0"/>
    </xf>
    <xf numFmtId="2" fontId="5" fillId="4" borderId="3" xfId="0" applyNumberFormat="1" applyFont="1" applyFill="1" applyBorder="1" applyProtection="1">
      <protection locked="0"/>
    </xf>
    <xf numFmtId="2" fontId="5" fillId="4" borderId="4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0" fontId="5" fillId="0" borderId="5" xfId="0" applyFont="1" applyBorder="1"/>
    <xf numFmtId="0" fontId="6" fillId="5" borderId="1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4" fontId="5" fillId="0" borderId="10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right"/>
    </xf>
    <xf numFmtId="0" fontId="5" fillId="0" borderId="11" xfId="0" applyFont="1" applyBorder="1"/>
    <xf numFmtId="0" fontId="6" fillId="5" borderId="10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right"/>
    </xf>
    <xf numFmtId="166" fontId="9" fillId="5" borderId="5" xfId="0" applyNumberFormat="1" applyFont="1" applyFill="1" applyBorder="1" applyAlignment="1">
      <alignment horizontal="right"/>
    </xf>
    <xf numFmtId="166" fontId="8" fillId="0" borderId="0" xfId="0" applyNumberFormat="1" applyFont="1"/>
    <xf numFmtId="0" fontId="5" fillId="0" borderId="4" xfId="0" applyFont="1" applyBorder="1" applyAlignment="1">
      <alignment wrapText="1"/>
    </xf>
    <xf numFmtId="166" fontId="6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4" fontId="5" fillId="5" borderId="5" xfId="0" applyNumberFormat="1" applyFont="1" applyFill="1" applyBorder="1"/>
    <xf numFmtId="167" fontId="6" fillId="0" borderId="8" xfId="0" applyNumberFormat="1" applyFont="1" applyBorder="1"/>
    <xf numFmtId="4" fontId="5" fillId="0" borderId="0" xfId="0" applyNumberFormat="1" applyFont="1"/>
    <xf numFmtId="2" fontId="6" fillId="0" borderId="3" xfId="0" applyNumberFormat="1" applyFont="1" applyBorder="1" applyAlignment="1">
      <alignment wrapText="1"/>
    </xf>
    <xf numFmtId="4" fontId="6" fillId="0" borderId="0" xfId="0" applyNumberFormat="1" applyFont="1"/>
    <xf numFmtId="4" fontId="6" fillId="5" borderId="10" xfId="0" applyNumberFormat="1" applyFont="1" applyFill="1" applyBorder="1" applyAlignment="1">
      <alignment horizontal="right"/>
    </xf>
    <xf numFmtId="4" fontId="6" fillId="5" borderId="5" xfId="0" applyNumberFormat="1" applyFont="1" applyFill="1" applyBorder="1" applyAlignment="1">
      <alignment horizontal="right"/>
    </xf>
    <xf numFmtId="4" fontId="6" fillId="5" borderId="2" xfId="0" applyNumberFormat="1" applyFont="1" applyFill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6" fillId="6" borderId="8" xfId="0" applyFont="1" applyFill="1" applyBorder="1" applyAlignment="1" applyProtection="1">
      <alignment horizontal="center"/>
      <protection locked="0"/>
    </xf>
    <xf numFmtId="0" fontId="6" fillId="6" borderId="11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168" fontId="0" fillId="0" borderId="0" xfId="0" applyNumberFormat="1" applyAlignment="1">
      <alignment wrapText="1"/>
    </xf>
    <xf numFmtId="168" fontId="0" fillId="0" borderId="0" xfId="0" applyNumberFormat="1"/>
    <xf numFmtId="168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center"/>
    </xf>
    <xf numFmtId="168" fontId="0" fillId="8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0" fontId="4" fillId="8" borderId="0" xfId="0" applyFont="1" applyFill="1" applyAlignment="1">
      <alignment wrapText="1"/>
    </xf>
    <xf numFmtId="168" fontId="4" fillId="8" borderId="0" xfId="0" applyNumberFormat="1" applyFont="1" applyFill="1" applyAlignment="1">
      <alignment wrapText="1"/>
    </xf>
    <xf numFmtId="0" fontId="6" fillId="7" borderId="8" xfId="0" applyFont="1" applyFill="1" applyBorder="1" applyAlignment="1">
      <alignment horizontal="left"/>
    </xf>
    <xf numFmtId="0" fontId="0" fillId="7" borderId="0" xfId="0" applyFill="1"/>
    <xf numFmtId="168" fontId="4" fillId="8" borderId="0" xfId="0" applyNumberFormat="1" applyFont="1" applyFill="1"/>
    <xf numFmtId="169" fontId="7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7" fillId="4" borderId="2" xfId="0" applyNumberFormat="1" applyFont="1" applyFill="1" applyBorder="1" applyAlignment="1" applyProtection="1">
      <alignment horizontal="center"/>
      <protection locked="0"/>
    </xf>
    <xf numFmtId="169" fontId="0" fillId="0" borderId="0" xfId="0" applyNumberFormat="1"/>
    <xf numFmtId="169" fontId="4" fillId="0" borderId="0" xfId="0" applyNumberFormat="1" applyFont="1"/>
    <xf numFmtId="169" fontId="0" fillId="0" borderId="3" xfId="0" applyNumberFormat="1" applyBorder="1" applyProtection="1">
      <protection locked="0"/>
    </xf>
    <xf numFmtId="169" fontId="0" fillId="0" borderId="4" xfId="0" applyNumberFormat="1" applyBorder="1" applyProtection="1">
      <protection locked="0"/>
    </xf>
    <xf numFmtId="169" fontId="0" fillId="0" borderId="5" xfId="0" applyNumberFormat="1" applyBorder="1" applyProtection="1">
      <protection locked="0"/>
    </xf>
    <xf numFmtId="168" fontId="7" fillId="0" borderId="0" xfId="0" applyNumberFormat="1" applyFont="1" applyAlignment="1">
      <alignment horizontal="center"/>
    </xf>
    <xf numFmtId="168" fontId="7" fillId="3" borderId="0" xfId="0" applyNumberFormat="1" applyFont="1" applyFill="1" applyAlignment="1">
      <alignment horizontal="center"/>
    </xf>
    <xf numFmtId="168" fontId="7" fillId="2" borderId="2" xfId="0" applyNumberFormat="1" applyFont="1" applyFill="1" applyBorder="1" applyAlignment="1">
      <alignment horizontal="center"/>
    </xf>
    <xf numFmtId="168" fontId="4" fillId="8" borderId="0" xfId="0" applyNumberFormat="1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0" fillId="0" borderId="0" xfId="0"/>
    <xf numFmtId="0" fontId="0" fillId="0" borderId="8" xfId="0" applyBorder="1"/>
    <xf numFmtId="0" fontId="7" fillId="0" borderId="12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0" fontId="7" fillId="3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3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3" borderId="13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171451</xdr:colOff>
      <xdr:row>2</xdr:row>
      <xdr:rowOff>129935</xdr:rowOff>
    </xdr:from>
    <xdr:to>
      <xdr:col>4</xdr:col>
      <xdr:colOff>1724025</xdr:colOff>
      <xdr:row>4</xdr:row>
      <xdr:rowOff>38099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1FB3698-5EDA-4CDF-A581-050079593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1" y="529985"/>
          <a:ext cx="1552574" cy="29868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133351</xdr:rowOff>
    </xdr:from>
    <xdr:to>
      <xdr:col>2</xdr:col>
      <xdr:colOff>1390650</xdr:colOff>
      <xdr:row>5</xdr:row>
      <xdr:rowOff>130246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1F6EAA0-827F-4017-906F-802860174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33376"/>
          <a:ext cx="2076450" cy="816045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18</xdr:row>
      <xdr:rowOff>38101</xdr:rowOff>
    </xdr:from>
    <xdr:to>
      <xdr:col>0</xdr:col>
      <xdr:colOff>714375</xdr:colOff>
      <xdr:row>27</xdr:row>
      <xdr:rowOff>19051</xdr:rowOff>
    </xdr:to>
    <xdr:sp macro="" textlink="">
      <xdr:nvSpPr>
        <xdr:cNvPr id="13" name="Pijl: gekromd rechts 12">
          <a:extLst>
            <a:ext uri="{FF2B5EF4-FFF2-40B4-BE49-F238E27FC236}">
              <a16:creationId xmlns:a16="http://schemas.microsoft.com/office/drawing/2014/main" id="{5753B887-AEC1-49EF-8F46-179C1C4274CE}"/>
            </a:ext>
          </a:extLst>
        </xdr:cNvPr>
        <xdr:cNvSpPr/>
      </xdr:nvSpPr>
      <xdr:spPr>
        <a:xfrm>
          <a:off x="342900" y="2524126"/>
          <a:ext cx="371475" cy="1485900"/>
        </a:xfrm>
        <a:prstGeom prst="curvedRightArrow">
          <a:avLst/>
        </a:prstGeom>
        <a:solidFill>
          <a:srgbClr val="FFFF00"/>
        </a:solidFill>
        <a:ln>
          <a:solidFill>
            <a:srgbClr val="0070C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333376</xdr:colOff>
      <xdr:row>1</xdr:row>
      <xdr:rowOff>148984</xdr:rowOff>
    </xdr:from>
    <xdr:to>
      <xdr:col>9</xdr:col>
      <xdr:colOff>381000</xdr:colOff>
      <xdr:row>3</xdr:row>
      <xdr:rowOff>19048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55BA866-0878-4419-BF2A-01D8AA6C0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1" y="349009"/>
          <a:ext cx="1552574" cy="29868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104775</xdr:rowOff>
    </xdr:from>
    <xdr:to>
      <xdr:col>3</xdr:col>
      <xdr:colOff>285750</xdr:colOff>
      <xdr:row>4</xdr:row>
      <xdr:rowOff>130245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B394426-E699-40FF-8D82-B73798FE2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2076450" cy="8160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381001</xdr:colOff>
      <xdr:row>1</xdr:row>
      <xdr:rowOff>168034</xdr:rowOff>
    </xdr:from>
    <xdr:to>
      <xdr:col>9</xdr:col>
      <xdr:colOff>609600</xdr:colOff>
      <xdr:row>3</xdr:row>
      <xdr:rowOff>38098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4A348C4-9526-455E-983C-CAC25B296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1" y="329959"/>
          <a:ext cx="1552574" cy="29868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133350</xdr:rowOff>
    </xdr:from>
    <xdr:to>
      <xdr:col>3</xdr:col>
      <xdr:colOff>429643</xdr:colOff>
      <xdr:row>4</xdr:row>
      <xdr:rowOff>85725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1B610E1F-A93B-40E7-9BF3-E266E724C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1963168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381001</xdr:colOff>
      <xdr:row>1</xdr:row>
      <xdr:rowOff>168034</xdr:rowOff>
    </xdr:from>
    <xdr:to>
      <xdr:col>9</xdr:col>
      <xdr:colOff>609600</xdr:colOff>
      <xdr:row>3</xdr:row>
      <xdr:rowOff>38098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0CA27D-6F3C-4944-A942-2C2B418D9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1" y="329959"/>
          <a:ext cx="1552574" cy="29868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133350</xdr:rowOff>
    </xdr:from>
    <xdr:to>
      <xdr:col>3</xdr:col>
      <xdr:colOff>429643</xdr:colOff>
      <xdr:row>4</xdr:row>
      <xdr:rowOff>85725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1C99F82-67D7-4750-B8F1-08AB00686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1963168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381001</xdr:colOff>
      <xdr:row>1</xdr:row>
      <xdr:rowOff>168034</xdr:rowOff>
    </xdr:from>
    <xdr:to>
      <xdr:col>9</xdr:col>
      <xdr:colOff>609600</xdr:colOff>
      <xdr:row>3</xdr:row>
      <xdr:rowOff>38098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76723AF-75B5-4431-80D5-10F294D20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1" y="329959"/>
          <a:ext cx="1552574" cy="29868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133350</xdr:rowOff>
    </xdr:from>
    <xdr:to>
      <xdr:col>3</xdr:col>
      <xdr:colOff>429643</xdr:colOff>
      <xdr:row>4</xdr:row>
      <xdr:rowOff>85725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C496779-04A0-42E2-BEC7-2968EFC4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1963168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workbookViewId="0">
      <selection activeCell="D29" sqref="D29"/>
    </sheetView>
  </sheetViews>
  <sheetFormatPr defaultColWidth="11.42578125" defaultRowHeight="12.75" x14ac:dyDescent="0.2"/>
  <cols>
    <col min="1" max="1" width="11" customWidth="1"/>
    <col min="2" max="2" width="11.7109375" customWidth="1"/>
    <col min="3" max="3" width="22.7109375" customWidth="1"/>
    <col min="4" max="4" width="73" customWidth="1"/>
    <col min="5" max="5" width="27.7109375" style="107" customWidth="1"/>
    <col min="6" max="7" width="11.7109375" customWidth="1"/>
    <col min="8" max="10" width="9.140625" customWidth="1"/>
    <col min="11" max="11" width="10.28515625" bestFit="1" customWidth="1"/>
  </cols>
  <sheetData>
    <row r="1" spans="2:11" ht="15.75" x14ac:dyDescent="0.25">
      <c r="B1" s="5"/>
      <c r="C1" s="5"/>
      <c r="D1" s="19" t="s">
        <v>21</v>
      </c>
    </row>
    <row r="2" spans="2:11" ht="15.75" x14ac:dyDescent="0.25">
      <c r="B2" s="5"/>
      <c r="C2" s="5"/>
      <c r="D2" s="20"/>
    </row>
    <row r="3" spans="2:11" ht="18" x14ac:dyDescent="0.25">
      <c r="B3" s="5"/>
      <c r="C3" s="5"/>
      <c r="D3" s="21" t="s">
        <v>174</v>
      </c>
    </row>
    <row r="4" spans="2:11" x14ac:dyDescent="0.2">
      <c r="D4" s="20"/>
    </row>
    <row r="5" spans="2:11" ht="18" x14ac:dyDescent="0.25">
      <c r="B5" s="6"/>
      <c r="C5" s="6"/>
      <c r="D5" s="20"/>
    </row>
    <row r="6" spans="2:11" x14ac:dyDescent="0.2">
      <c r="B6" s="1"/>
      <c r="C6" s="1"/>
      <c r="D6" s="22"/>
      <c r="E6" s="108"/>
    </row>
    <row r="7" spans="2:11" x14ac:dyDescent="0.2">
      <c r="B7" s="1"/>
      <c r="C7" s="1"/>
      <c r="D7" s="22" t="s">
        <v>175</v>
      </c>
      <c r="E7" s="108"/>
      <c r="J7" s="2"/>
      <c r="K7" s="2"/>
    </row>
    <row r="8" spans="2:11" ht="13.5" thickBot="1" x14ac:dyDescent="0.25">
      <c r="B8" s="7"/>
      <c r="C8" s="7"/>
      <c r="D8" s="23"/>
      <c r="E8" s="108"/>
      <c r="J8" s="2"/>
      <c r="K8" s="2"/>
    </row>
    <row r="9" spans="2:11" x14ac:dyDescent="0.2">
      <c r="B9" s="7"/>
      <c r="C9" s="7"/>
      <c r="D9" s="1"/>
      <c r="E9" s="108"/>
      <c r="J9" s="2"/>
      <c r="K9" s="2"/>
    </row>
    <row r="10" spans="2:11" x14ac:dyDescent="0.2">
      <c r="B10" s="7"/>
      <c r="C10" s="7"/>
      <c r="D10" s="1"/>
      <c r="E10" s="109"/>
      <c r="J10" s="2"/>
      <c r="K10" s="2"/>
    </row>
    <row r="11" spans="2:11" x14ac:dyDescent="0.2">
      <c r="B11" s="9" t="s">
        <v>6</v>
      </c>
      <c r="C11" s="25"/>
      <c r="E11" s="125">
        <f>Intruder!J49</f>
        <v>0</v>
      </c>
      <c r="J11" s="2"/>
      <c r="K11" s="2"/>
    </row>
    <row r="12" spans="2:11" x14ac:dyDescent="0.2">
      <c r="B12" s="9" t="s">
        <v>100</v>
      </c>
      <c r="C12" s="25"/>
      <c r="E12" s="125">
        <f>Intruder!J62</f>
        <v>0</v>
      </c>
      <c r="J12" s="2"/>
      <c r="K12" s="2"/>
    </row>
    <row r="13" spans="2:11" x14ac:dyDescent="0.2">
      <c r="B13" s="9" t="s">
        <v>7</v>
      </c>
      <c r="C13" s="25"/>
      <c r="E13" s="125">
        <f>CCTV!J35</f>
        <v>0</v>
      </c>
      <c r="J13" s="2"/>
      <c r="K13" s="2"/>
    </row>
    <row r="14" spans="2:11" x14ac:dyDescent="0.2">
      <c r="B14" s="9" t="s">
        <v>101</v>
      </c>
      <c r="C14" s="25"/>
      <c r="E14" s="125">
        <f>CCTV!J45</f>
        <v>0</v>
      </c>
      <c r="J14" s="2"/>
      <c r="K14" s="2"/>
    </row>
    <row r="15" spans="2:11" x14ac:dyDescent="0.2">
      <c r="B15" s="9" t="s">
        <v>139</v>
      </c>
      <c r="C15" s="25"/>
      <c r="E15" s="125">
        <f>Access!J36</f>
        <v>0</v>
      </c>
      <c r="J15" s="2"/>
      <c r="K15" s="2"/>
    </row>
    <row r="16" spans="2:11" x14ac:dyDescent="0.2">
      <c r="B16" s="9" t="s">
        <v>140</v>
      </c>
      <c r="C16" s="25"/>
      <c r="E16" s="125">
        <f>Access!J46</f>
        <v>0</v>
      </c>
      <c r="J16" s="2"/>
      <c r="K16" s="2"/>
    </row>
    <row r="17" spans="2:11" x14ac:dyDescent="0.2">
      <c r="B17" s="9" t="s">
        <v>141</v>
      </c>
      <c r="C17" s="25"/>
      <c r="E17" s="125">
        <f>PSIM!J35</f>
        <v>0</v>
      </c>
      <c r="J17" s="2"/>
      <c r="K17" s="2"/>
    </row>
    <row r="18" spans="2:11" x14ac:dyDescent="0.2">
      <c r="B18" s="9" t="s">
        <v>142</v>
      </c>
      <c r="C18" s="25"/>
      <c r="E18" s="125">
        <f>PSIM!J45</f>
        <v>0</v>
      </c>
      <c r="J18" s="2"/>
      <c r="K18" s="2"/>
    </row>
    <row r="19" spans="2:11" x14ac:dyDescent="0.2">
      <c r="B19" s="18" t="s">
        <v>18</v>
      </c>
      <c r="C19" s="26"/>
      <c r="D19" s="27"/>
      <c r="E19" s="126">
        <f>SUM(E28:E35)</f>
        <v>0</v>
      </c>
      <c r="J19" s="2"/>
      <c r="K19" s="2"/>
    </row>
    <row r="20" spans="2:11" ht="13.5" thickBot="1" x14ac:dyDescent="0.25">
      <c r="B20" s="9"/>
      <c r="C20" s="25"/>
      <c r="E20" s="117"/>
      <c r="J20" s="2"/>
      <c r="K20" s="2"/>
    </row>
    <row r="21" spans="2:11" ht="13.5" thickBot="1" x14ac:dyDescent="0.25">
      <c r="B21" s="11" t="s">
        <v>8</v>
      </c>
      <c r="C21" s="28"/>
      <c r="D21" s="29"/>
      <c r="E21" s="127">
        <f>SUM(E11:E19)</f>
        <v>0</v>
      </c>
      <c r="J21" s="2"/>
      <c r="K21" s="2"/>
    </row>
    <row r="22" spans="2:11" x14ac:dyDescent="0.2">
      <c r="B22" s="8"/>
      <c r="C22" s="25"/>
      <c r="E22" s="117"/>
      <c r="G22" s="4"/>
    </row>
    <row r="23" spans="2:11" ht="13.5" thickBot="1" x14ac:dyDescent="0.25">
      <c r="E23" s="118"/>
      <c r="G23" s="3"/>
    </row>
    <row r="24" spans="2:11" ht="13.5" thickBot="1" x14ac:dyDescent="0.25">
      <c r="B24" s="17" t="s">
        <v>143</v>
      </c>
      <c r="C24" s="30"/>
      <c r="D24" s="31"/>
      <c r="E24" s="119"/>
      <c r="G24" s="3"/>
    </row>
    <row r="25" spans="2:11" x14ac:dyDescent="0.2">
      <c r="E25" s="120"/>
      <c r="G25" s="3"/>
    </row>
    <row r="26" spans="2:11" x14ac:dyDescent="0.2">
      <c r="E26" s="120"/>
      <c r="G26" s="3"/>
    </row>
    <row r="27" spans="2:11" ht="13.5" thickBot="1" x14ac:dyDescent="0.25">
      <c r="B27" s="25" t="s">
        <v>16</v>
      </c>
      <c r="E27" s="121" t="s">
        <v>19</v>
      </c>
      <c r="G27" s="3"/>
    </row>
    <row r="28" spans="2:11" x14ac:dyDescent="0.2">
      <c r="B28" s="92" t="s">
        <v>102</v>
      </c>
      <c r="C28" s="92"/>
      <c r="D28" s="93"/>
      <c r="E28" s="122"/>
      <c r="G28" s="3"/>
    </row>
    <row r="29" spans="2:11" x14ac:dyDescent="0.2">
      <c r="B29" s="92" t="s">
        <v>103</v>
      </c>
      <c r="D29" s="93"/>
      <c r="E29" s="123"/>
      <c r="G29" s="3"/>
    </row>
    <row r="30" spans="2:11" x14ac:dyDescent="0.2">
      <c r="B30" s="92" t="s">
        <v>104</v>
      </c>
      <c r="D30" s="93"/>
      <c r="E30" s="123"/>
      <c r="G30" s="3"/>
    </row>
    <row r="31" spans="2:11" x14ac:dyDescent="0.2">
      <c r="B31" s="92" t="s">
        <v>105</v>
      </c>
      <c r="D31" s="93"/>
      <c r="E31" s="123"/>
      <c r="G31" s="3"/>
    </row>
    <row r="32" spans="2:11" x14ac:dyDescent="0.2">
      <c r="B32" s="92" t="s">
        <v>106</v>
      </c>
      <c r="C32" s="93"/>
      <c r="D32" s="93"/>
      <c r="E32" s="123"/>
      <c r="G32" s="3"/>
    </row>
    <row r="33" spans="2:7" x14ac:dyDescent="0.2">
      <c r="B33" s="92" t="s">
        <v>107</v>
      </c>
      <c r="C33" s="93"/>
      <c r="D33" s="93"/>
      <c r="E33" s="123"/>
      <c r="G33" s="3"/>
    </row>
    <row r="34" spans="2:7" x14ac:dyDescent="0.2">
      <c r="B34" s="92" t="s">
        <v>108</v>
      </c>
      <c r="C34" s="93"/>
      <c r="D34" s="93"/>
      <c r="E34" s="123"/>
      <c r="G34" s="3"/>
    </row>
    <row r="35" spans="2:7" ht="13.5" thickBot="1" x14ac:dyDescent="0.25">
      <c r="B35" s="92" t="s">
        <v>109</v>
      </c>
      <c r="C35" s="93"/>
      <c r="D35" s="93"/>
      <c r="E35" s="124"/>
      <c r="G35" s="3"/>
    </row>
    <row r="36" spans="2:7" x14ac:dyDescent="0.2">
      <c r="G36" s="3"/>
    </row>
    <row r="37" spans="2:7" x14ac:dyDescent="0.2">
      <c r="B37" s="25" t="s">
        <v>17</v>
      </c>
      <c r="G37" s="3"/>
    </row>
    <row r="38" spans="2:7" x14ac:dyDescent="0.2">
      <c r="G38" s="3"/>
    </row>
    <row r="39" spans="2:7" x14ac:dyDescent="0.2">
      <c r="B39" s="114" t="s">
        <v>176</v>
      </c>
      <c r="C39" s="115"/>
      <c r="D39" s="115"/>
    </row>
    <row r="41" spans="2:7" ht="36" customHeight="1" x14ac:dyDescent="0.2"/>
    <row r="47" spans="2:7" x14ac:dyDescent="0.2">
      <c r="G47" s="3"/>
    </row>
  </sheetData>
  <sheetProtection selectLockedCells="1"/>
  <phoneticPr fontId="11" type="noConversion"/>
  <pageMargins left="1.1417322834645669" right="0.74803149606299213" top="1.3779527559055118" bottom="0.39370078740157483" header="0.98425196850393704" footer="0"/>
  <pageSetup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66"/>
  <sheetViews>
    <sheetView tabSelected="1" topLeftCell="A5" workbookViewId="0">
      <selection activeCell="D13" sqref="D13"/>
    </sheetView>
  </sheetViews>
  <sheetFormatPr defaultColWidth="11.42578125" defaultRowHeight="12.75" x14ac:dyDescent="0.2"/>
  <cols>
    <col min="1" max="1" width="3.7109375" customWidth="1"/>
    <col min="2" max="2" width="16" customWidth="1"/>
    <col min="3" max="3" width="11.7109375" customWidth="1"/>
    <col min="4" max="4" width="6.7109375" customWidth="1"/>
    <col min="5" max="5" width="50.7109375" customWidth="1"/>
    <col min="6" max="6" width="15" style="15" customWidth="1"/>
    <col min="7" max="7" width="17.28515625" style="15" customWidth="1"/>
    <col min="8" max="8" width="11.7109375" style="14" customWidth="1"/>
    <col min="9" max="9" width="10.85546875" customWidth="1"/>
    <col min="10" max="10" width="13.85546875" customWidth="1"/>
    <col min="11" max="11" width="9.140625" customWidth="1"/>
    <col min="12" max="12" width="10.28515625" bestFit="1" customWidth="1"/>
    <col min="14" max="14" width="0" style="106" hidden="1" customWidth="1"/>
    <col min="15" max="15" width="0" style="105" hidden="1" customWidth="1"/>
    <col min="16" max="16" width="0" style="106" hidden="1" customWidth="1"/>
  </cols>
  <sheetData>
    <row r="1" spans="2:16" ht="15.75" x14ac:dyDescent="0.25">
      <c r="B1" s="5"/>
      <c r="C1" s="5"/>
      <c r="D1" s="5"/>
      <c r="E1" s="136" t="str">
        <f>'Grand Total'!D1</f>
        <v>Zalando Quotation sheet Template</v>
      </c>
      <c r="F1" s="137"/>
      <c r="G1" s="138"/>
    </row>
    <row r="2" spans="2:16" ht="18" x14ac:dyDescent="0.25">
      <c r="B2" s="5"/>
      <c r="C2" s="5"/>
      <c r="D2" s="5"/>
      <c r="E2" s="139"/>
      <c r="F2" s="131"/>
      <c r="G2" s="132"/>
    </row>
    <row r="3" spans="2:16" ht="15.75" x14ac:dyDescent="0.25">
      <c r="B3" s="5"/>
      <c r="C3" s="5"/>
      <c r="D3" s="5"/>
      <c r="E3" s="130" t="str">
        <f>'Grand Total'!D3</f>
        <v>QUOTATION ZALANDO GF6 Verona Italy</v>
      </c>
      <c r="F3" s="131"/>
      <c r="G3" s="132"/>
      <c r="N3" s="128" t="s">
        <v>27</v>
      </c>
      <c r="O3" s="129"/>
      <c r="P3" s="129"/>
    </row>
    <row r="4" spans="2:16" x14ac:dyDescent="0.2">
      <c r="E4" s="130">
        <f>'Grand Total'!D6</f>
        <v>0</v>
      </c>
      <c r="F4" s="131"/>
      <c r="G4" s="132"/>
      <c r="N4" s="110"/>
      <c r="O4" s="111"/>
      <c r="P4" s="110"/>
    </row>
    <row r="5" spans="2:16" ht="18" x14ac:dyDescent="0.25">
      <c r="B5" s="6"/>
      <c r="C5" s="6"/>
      <c r="D5" s="6"/>
      <c r="E5" s="130" t="str">
        <f>'Grand Total'!D7</f>
        <v>Date: 17-1-2019</v>
      </c>
      <c r="F5" s="131"/>
      <c r="G5" s="132"/>
      <c r="N5" s="110"/>
      <c r="O5" s="111"/>
      <c r="P5" s="110"/>
    </row>
    <row r="6" spans="2:16" ht="13.5" thickBot="1" x14ac:dyDescent="0.25">
      <c r="B6" s="1"/>
      <c r="C6" s="1"/>
      <c r="D6" s="1"/>
      <c r="E6" s="133"/>
      <c r="F6" s="134"/>
      <c r="G6" s="135"/>
      <c r="N6" s="116" t="s">
        <v>58</v>
      </c>
      <c r="O6" s="111"/>
      <c r="P6" s="110"/>
    </row>
    <row r="7" spans="2:16" x14ac:dyDescent="0.2">
      <c r="B7" s="1"/>
      <c r="C7" s="1"/>
      <c r="D7" s="1"/>
      <c r="F7" s="16"/>
      <c r="K7" s="2"/>
      <c r="L7" s="2"/>
      <c r="N7" s="110">
        <v>50</v>
      </c>
      <c r="O7" s="111"/>
      <c r="P7" s="110"/>
    </row>
    <row r="8" spans="2:16" ht="13.5" thickBot="1" x14ac:dyDescent="0.25">
      <c r="B8" s="7"/>
      <c r="C8" s="7"/>
      <c r="D8" s="7"/>
      <c r="E8" s="1"/>
      <c r="F8" s="16"/>
      <c r="K8" s="2"/>
      <c r="L8" s="2"/>
      <c r="N8" s="110"/>
      <c r="O8" s="111"/>
      <c r="P8" s="110"/>
    </row>
    <row r="9" spans="2:16" ht="36" customHeight="1" thickBot="1" x14ac:dyDescent="0.25">
      <c r="B9" s="32" t="s">
        <v>2</v>
      </c>
      <c r="C9" s="32" t="s">
        <v>3</v>
      </c>
      <c r="D9" s="32" t="s">
        <v>1</v>
      </c>
      <c r="E9" s="33" t="s">
        <v>4</v>
      </c>
      <c r="F9" s="34" t="s">
        <v>137</v>
      </c>
      <c r="G9" s="34" t="s">
        <v>12</v>
      </c>
      <c r="H9" s="35" t="s">
        <v>9</v>
      </c>
      <c r="I9" s="35" t="s">
        <v>10</v>
      </c>
      <c r="J9" s="35" t="s">
        <v>11</v>
      </c>
      <c r="N9" s="110" t="s">
        <v>24</v>
      </c>
      <c r="O9" s="112" t="s">
        <v>25</v>
      </c>
      <c r="P9" s="113" t="s">
        <v>26</v>
      </c>
    </row>
    <row r="10" spans="2:16" x14ac:dyDescent="0.2">
      <c r="B10" s="36" t="s">
        <v>22</v>
      </c>
      <c r="C10" s="37" t="s">
        <v>20</v>
      </c>
      <c r="D10" s="103">
        <v>1</v>
      </c>
      <c r="E10" s="38" t="s">
        <v>23</v>
      </c>
      <c r="F10" s="68"/>
      <c r="G10" s="39">
        <f>+D10*F10</f>
        <v>0</v>
      </c>
      <c r="H10" s="69">
        <v>48</v>
      </c>
      <c r="I10" s="40">
        <f>H10*D10</f>
        <v>48</v>
      </c>
      <c r="J10" s="41">
        <f>I10*'Grand Total'!$E$24</f>
        <v>0</v>
      </c>
      <c r="N10" s="110">
        <v>610</v>
      </c>
      <c r="O10" s="111">
        <v>3</v>
      </c>
      <c r="P10" s="110">
        <f>D10*(N10+(O10*$N$7))</f>
        <v>760</v>
      </c>
    </row>
    <row r="11" spans="2:16" x14ac:dyDescent="0.2">
      <c r="B11" s="36" t="s">
        <v>28</v>
      </c>
      <c r="C11" s="37" t="s">
        <v>20</v>
      </c>
      <c r="D11" s="103">
        <v>50</v>
      </c>
      <c r="E11" s="38" t="s">
        <v>30</v>
      </c>
      <c r="F11" s="68"/>
      <c r="G11" s="39">
        <f t="shared" ref="G11:G42" si="0">+D11*F11</f>
        <v>0</v>
      </c>
      <c r="H11" s="70">
        <v>2</v>
      </c>
      <c r="I11" s="42">
        <f>H11*D11</f>
        <v>100</v>
      </c>
      <c r="J11" s="43">
        <f>I11*'Grand Total'!$E$24</f>
        <v>0</v>
      </c>
      <c r="N11" s="110">
        <v>80</v>
      </c>
      <c r="O11" s="111">
        <v>2</v>
      </c>
      <c r="P11" s="110">
        <f t="shared" ref="P11:P43" si="1">D11*(N11+(O11*$N$7))</f>
        <v>9000</v>
      </c>
    </row>
    <row r="12" spans="2:16" x14ac:dyDescent="0.2">
      <c r="B12" s="36" t="s">
        <v>31</v>
      </c>
      <c r="C12" s="37" t="s">
        <v>20</v>
      </c>
      <c r="D12" s="103">
        <v>10</v>
      </c>
      <c r="E12" s="38" t="s">
        <v>29</v>
      </c>
      <c r="F12" s="68"/>
      <c r="G12" s="39">
        <f t="shared" si="0"/>
        <v>0</v>
      </c>
      <c r="H12" s="70">
        <v>2</v>
      </c>
      <c r="I12" s="42">
        <f t="shared" ref="I12:I42" si="2">H12*D12</f>
        <v>20</v>
      </c>
      <c r="J12" s="43">
        <f>I12*'Grand Total'!$E$24</f>
        <v>0</v>
      </c>
      <c r="N12" s="110">
        <v>70</v>
      </c>
      <c r="O12" s="111">
        <v>2</v>
      </c>
      <c r="P12" s="110">
        <f t="shared" si="1"/>
        <v>1700</v>
      </c>
    </row>
    <row r="13" spans="2:16" x14ac:dyDescent="0.2">
      <c r="B13" s="36" t="s">
        <v>32</v>
      </c>
      <c r="C13" s="37" t="s">
        <v>20</v>
      </c>
      <c r="D13" s="103">
        <v>10</v>
      </c>
      <c r="E13" s="38" t="s">
        <v>33</v>
      </c>
      <c r="F13" s="68"/>
      <c r="G13" s="39">
        <f>+D13*F13</f>
        <v>0</v>
      </c>
      <c r="H13" s="70">
        <v>3</v>
      </c>
      <c r="I13" s="42">
        <f>H13*D13</f>
        <v>30</v>
      </c>
      <c r="J13" s="43">
        <f>I13*'Grand Total'!$E$24</f>
        <v>0</v>
      </c>
      <c r="N13" s="110">
        <v>180</v>
      </c>
      <c r="O13" s="111">
        <v>3</v>
      </c>
      <c r="P13" s="110">
        <f t="shared" si="1"/>
        <v>3300</v>
      </c>
    </row>
    <row r="14" spans="2:16" x14ac:dyDescent="0.2">
      <c r="B14" s="36" t="s">
        <v>34</v>
      </c>
      <c r="C14" s="37" t="s">
        <v>20</v>
      </c>
      <c r="D14" s="103"/>
      <c r="E14" s="38" t="s">
        <v>36</v>
      </c>
      <c r="F14" s="68"/>
      <c r="G14" s="39">
        <f>+D14*F14</f>
        <v>0</v>
      </c>
      <c r="H14" s="70">
        <v>1</v>
      </c>
      <c r="I14" s="42">
        <f>H14*D14</f>
        <v>0</v>
      </c>
      <c r="J14" s="43">
        <f>I14*'Grand Total'!$E$24</f>
        <v>0</v>
      </c>
      <c r="N14" s="110">
        <v>15</v>
      </c>
      <c r="O14" s="112">
        <v>0.2</v>
      </c>
      <c r="P14" s="110">
        <f t="shared" si="1"/>
        <v>0</v>
      </c>
    </row>
    <row r="15" spans="2:16" x14ac:dyDescent="0.2">
      <c r="B15" s="36" t="s">
        <v>35</v>
      </c>
      <c r="C15" s="37" t="s">
        <v>20</v>
      </c>
      <c r="D15" s="103"/>
      <c r="E15" s="38" t="s">
        <v>37</v>
      </c>
      <c r="F15" s="68"/>
      <c r="G15" s="39">
        <f>+D15*F15</f>
        <v>0</v>
      </c>
      <c r="H15" s="70">
        <v>2</v>
      </c>
      <c r="I15" s="42">
        <f t="shared" si="2"/>
        <v>0</v>
      </c>
      <c r="J15" s="43">
        <f>I15*'Grand Total'!$E$24</f>
        <v>0</v>
      </c>
      <c r="N15" s="110">
        <v>35</v>
      </c>
      <c r="O15" s="111">
        <v>0.5</v>
      </c>
      <c r="P15" s="110">
        <f t="shared" si="1"/>
        <v>0</v>
      </c>
    </row>
    <row r="16" spans="2:16" x14ac:dyDescent="0.2">
      <c r="B16" s="36" t="s">
        <v>38</v>
      </c>
      <c r="C16" s="37" t="s">
        <v>39</v>
      </c>
      <c r="D16" s="103"/>
      <c r="E16" s="38" t="s">
        <v>40</v>
      </c>
      <c r="F16" s="68"/>
      <c r="G16" s="39">
        <f t="shared" si="0"/>
        <v>0</v>
      </c>
      <c r="H16" s="70">
        <v>2</v>
      </c>
      <c r="I16" s="42">
        <f t="shared" si="2"/>
        <v>0</v>
      </c>
      <c r="J16" s="43">
        <f>I16*'Grand Total'!$E$24</f>
        <v>0</v>
      </c>
      <c r="N16" s="110">
        <v>75</v>
      </c>
      <c r="O16" s="111">
        <v>0.5</v>
      </c>
      <c r="P16" s="110">
        <f t="shared" si="1"/>
        <v>0</v>
      </c>
    </row>
    <row r="17" spans="2:16" x14ac:dyDescent="0.2">
      <c r="B17" s="36" t="s">
        <v>45</v>
      </c>
      <c r="C17" s="37" t="s">
        <v>41</v>
      </c>
      <c r="D17" s="103"/>
      <c r="E17" s="38" t="s">
        <v>44</v>
      </c>
      <c r="F17" s="68"/>
      <c r="G17" s="39">
        <f t="shared" si="0"/>
        <v>0</v>
      </c>
      <c r="H17" s="70">
        <v>2</v>
      </c>
      <c r="I17" s="42">
        <f t="shared" si="2"/>
        <v>0</v>
      </c>
      <c r="J17" s="43">
        <f>I17*'Grand Total'!$E$24</f>
        <v>0</v>
      </c>
      <c r="N17" s="110">
        <v>10</v>
      </c>
      <c r="O17" s="111">
        <v>0.2</v>
      </c>
      <c r="P17" s="110">
        <f t="shared" si="1"/>
        <v>0</v>
      </c>
    </row>
    <row r="18" spans="2:16" x14ac:dyDescent="0.2">
      <c r="B18" s="36" t="s">
        <v>42</v>
      </c>
      <c r="C18" s="37" t="s">
        <v>41</v>
      </c>
      <c r="D18" s="103"/>
      <c r="E18" s="38" t="s">
        <v>43</v>
      </c>
      <c r="F18" s="68"/>
      <c r="G18" s="39">
        <f t="shared" si="0"/>
        <v>0</v>
      </c>
      <c r="H18" s="70">
        <v>1</v>
      </c>
      <c r="I18" s="42">
        <f t="shared" si="2"/>
        <v>0</v>
      </c>
      <c r="J18" s="43">
        <f>I18*'Grand Total'!$E$24</f>
        <v>0</v>
      </c>
      <c r="N18" s="110">
        <v>10</v>
      </c>
      <c r="O18" s="111">
        <v>0.1</v>
      </c>
      <c r="P18" s="110">
        <f t="shared" si="1"/>
        <v>0</v>
      </c>
    </row>
    <row r="19" spans="2:16" x14ac:dyDescent="0.2">
      <c r="B19" s="36" t="s">
        <v>47</v>
      </c>
      <c r="C19" s="37" t="s">
        <v>46</v>
      </c>
      <c r="D19" s="103"/>
      <c r="E19" s="38" t="s">
        <v>48</v>
      </c>
      <c r="F19" s="68"/>
      <c r="G19" s="39">
        <f t="shared" si="0"/>
        <v>0</v>
      </c>
      <c r="H19" s="70">
        <v>4</v>
      </c>
      <c r="I19" s="42">
        <f t="shared" si="2"/>
        <v>0</v>
      </c>
      <c r="J19" s="43">
        <f>I19*'Grand Total'!$E$24</f>
        <v>0</v>
      </c>
      <c r="N19" s="110">
        <v>60</v>
      </c>
      <c r="O19" s="111">
        <v>1</v>
      </c>
      <c r="P19" s="110">
        <f t="shared" si="1"/>
        <v>0</v>
      </c>
    </row>
    <row r="20" spans="2:16" x14ac:dyDescent="0.2">
      <c r="B20" s="36" t="s">
        <v>49</v>
      </c>
      <c r="C20" s="37" t="s">
        <v>46</v>
      </c>
      <c r="D20" s="103"/>
      <c r="E20" s="38" t="s">
        <v>50</v>
      </c>
      <c r="F20" s="68"/>
      <c r="G20" s="39">
        <f t="shared" si="0"/>
        <v>0</v>
      </c>
      <c r="H20" s="70">
        <v>4</v>
      </c>
      <c r="I20" s="42">
        <f t="shared" si="2"/>
        <v>0</v>
      </c>
      <c r="J20" s="43">
        <f>I20*'Grand Total'!$E$24</f>
        <v>0</v>
      </c>
      <c r="N20" s="110">
        <v>110</v>
      </c>
      <c r="O20" s="111">
        <v>1</v>
      </c>
      <c r="P20" s="110">
        <f t="shared" si="1"/>
        <v>0</v>
      </c>
    </row>
    <row r="21" spans="2:16" x14ac:dyDescent="0.2">
      <c r="B21" s="36" t="s">
        <v>51</v>
      </c>
      <c r="C21" s="37" t="s">
        <v>46</v>
      </c>
      <c r="D21" s="103"/>
      <c r="E21" s="38" t="s">
        <v>52</v>
      </c>
      <c r="F21" s="68"/>
      <c r="G21" s="39">
        <f t="shared" si="0"/>
        <v>0</v>
      </c>
      <c r="H21" s="70">
        <v>4</v>
      </c>
      <c r="I21" s="42">
        <f t="shared" si="2"/>
        <v>0</v>
      </c>
      <c r="J21" s="43">
        <f>I21*'Grand Total'!$E$24</f>
        <v>0</v>
      </c>
      <c r="N21" s="110">
        <v>185</v>
      </c>
      <c r="O21" s="111">
        <v>1</v>
      </c>
      <c r="P21" s="110">
        <f t="shared" si="1"/>
        <v>0</v>
      </c>
    </row>
    <row r="22" spans="2:16" x14ac:dyDescent="0.2">
      <c r="B22" s="36" t="s">
        <v>53</v>
      </c>
      <c r="C22" s="37" t="s">
        <v>54</v>
      </c>
      <c r="D22" s="103"/>
      <c r="E22" s="38" t="s">
        <v>55</v>
      </c>
      <c r="F22" s="68"/>
      <c r="G22" s="39">
        <f>+D22*F22</f>
        <v>0</v>
      </c>
      <c r="H22" s="70">
        <v>0.3</v>
      </c>
      <c r="I22" s="42">
        <f t="shared" si="2"/>
        <v>0</v>
      </c>
      <c r="J22" s="43">
        <f>I22*'Grand Total'!$E$24</f>
        <v>0</v>
      </c>
      <c r="N22" s="110">
        <v>20</v>
      </c>
      <c r="O22" s="111">
        <v>0.1</v>
      </c>
      <c r="P22" s="110">
        <f t="shared" si="1"/>
        <v>0</v>
      </c>
    </row>
    <row r="23" spans="2:16" x14ac:dyDescent="0.2">
      <c r="B23" s="36" t="s">
        <v>56</v>
      </c>
      <c r="C23" s="37" t="s">
        <v>20</v>
      </c>
      <c r="D23" s="103">
        <v>5</v>
      </c>
      <c r="E23" s="38" t="s">
        <v>57</v>
      </c>
      <c r="F23" s="68"/>
      <c r="G23" s="39">
        <f>+D23*F23</f>
        <v>0</v>
      </c>
      <c r="H23" s="70">
        <v>2</v>
      </c>
      <c r="I23" s="42">
        <f>H23*D23</f>
        <v>10</v>
      </c>
      <c r="J23" s="43">
        <f>I23*'Grand Total'!$E$24</f>
        <v>0</v>
      </c>
      <c r="N23" s="110">
        <v>80</v>
      </c>
      <c r="O23" s="111">
        <v>0.5</v>
      </c>
      <c r="P23" s="110">
        <f t="shared" si="1"/>
        <v>525</v>
      </c>
    </row>
    <row r="24" spans="2:16" x14ac:dyDescent="0.2">
      <c r="B24" s="36" t="s">
        <v>63</v>
      </c>
      <c r="C24" s="37" t="s">
        <v>46</v>
      </c>
      <c r="D24" s="103"/>
      <c r="E24" s="38" t="s">
        <v>59</v>
      </c>
      <c r="F24" s="68"/>
      <c r="G24" s="39">
        <f t="shared" si="0"/>
        <v>0</v>
      </c>
      <c r="H24" s="70">
        <v>2</v>
      </c>
      <c r="I24" s="42">
        <f t="shared" si="2"/>
        <v>0</v>
      </c>
      <c r="J24" s="43">
        <f>I24*'Grand Total'!$E$24</f>
        <v>0</v>
      </c>
      <c r="N24" s="110">
        <v>20</v>
      </c>
      <c r="O24" s="111">
        <v>2</v>
      </c>
      <c r="P24" s="110">
        <f t="shared" si="1"/>
        <v>0</v>
      </c>
    </row>
    <row r="25" spans="2:16" x14ac:dyDescent="0.2">
      <c r="B25" s="36" t="s">
        <v>62</v>
      </c>
      <c r="C25" s="37" t="s">
        <v>61</v>
      </c>
      <c r="D25" s="103"/>
      <c r="E25" s="38" t="s">
        <v>60</v>
      </c>
      <c r="F25" s="68"/>
      <c r="G25" s="39">
        <f t="shared" si="0"/>
        <v>0</v>
      </c>
      <c r="H25" s="70">
        <v>1</v>
      </c>
      <c r="I25" s="42">
        <f t="shared" si="2"/>
        <v>0</v>
      </c>
      <c r="J25" s="43">
        <f>I25*'Grand Total'!$E$24</f>
        <v>0</v>
      </c>
      <c r="N25" s="110">
        <v>15</v>
      </c>
      <c r="O25" s="111">
        <v>1</v>
      </c>
      <c r="P25" s="110">
        <f t="shared" si="1"/>
        <v>0</v>
      </c>
    </row>
    <row r="26" spans="2:16" x14ac:dyDescent="0.2">
      <c r="B26" s="36" t="s">
        <v>64</v>
      </c>
      <c r="C26" s="37" t="s">
        <v>61</v>
      </c>
      <c r="D26" s="103"/>
      <c r="E26" s="38" t="s">
        <v>65</v>
      </c>
      <c r="F26" s="68"/>
      <c r="G26" s="39">
        <f t="shared" si="0"/>
        <v>0</v>
      </c>
      <c r="H26" s="70">
        <v>0.5</v>
      </c>
      <c r="I26" s="42">
        <f t="shared" si="2"/>
        <v>0</v>
      </c>
      <c r="J26" s="43">
        <f>I26*'Grand Total'!$E$24</f>
        <v>0</v>
      </c>
      <c r="N26" s="110">
        <v>5</v>
      </c>
      <c r="O26" s="111">
        <v>0.5</v>
      </c>
      <c r="P26" s="110">
        <f t="shared" si="1"/>
        <v>0</v>
      </c>
    </row>
    <row r="27" spans="2:16" x14ac:dyDescent="0.2">
      <c r="B27" s="36" t="s">
        <v>66</v>
      </c>
      <c r="C27" s="37" t="s">
        <v>61</v>
      </c>
      <c r="D27" s="103">
        <v>6</v>
      </c>
      <c r="E27" s="38" t="s">
        <v>67</v>
      </c>
      <c r="F27" s="68"/>
      <c r="G27" s="39">
        <f t="shared" si="0"/>
        <v>0</v>
      </c>
      <c r="H27" s="70">
        <v>2</v>
      </c>
      <c r="I27" s="42">
        <f t="shared" si="2"/>
        <v>12</v>
      </c>
      <c r="J27" s="43">
        <f>I27*'Grand Total'!$E$24</f>
        <v>0</v>
      </c>
      <c r="N27" s="110">
        <v>20</v>
      </c>
      <c r="O27" s="111">
        <v>1</v>
      </c>
      <c r="P27" s="110">
        <f t="shared" si="1"/>
        <v>420</v>
      </c>
    </row>
    <row r="28" spans="2:16" x14ac:dyDescent="0.2">
      <c r="B28" s="36" t="s">
        <v>68</v>
      </c>
      <c r="C28" s="37" t="s">
        <v>46</v>
      </c>
      <c r="D28" s="103">
        <v>98</v>
      </c>
      <c r="E28" s="38" t="s">
        <v>69</v>
      </c>
      <c r="F28" s="68"/>
      <c r="G28" s="39">
        <f>+D28*F28</f>
        <v>0</v>
      </c>
      <c r="H28" s="70">
        <v>2</v>
      </c>
      <c r="I28" s="42">
        <f>H28*D28</f>
        <v>196</v>
      </c>
      <c r="J28" s="43">
        <f>I28*'Grand Total'!$E$24</f>
        <v>0</v>
      </c>
      <c r="N28" s="110">
        <v>25</v>
      </c>
      <c r="O28" s="111">
        <v>1</v>
      </c>
      <c r="P28" s="110">
        <f t="shared" si="1"/>
        <v>7350</v>
      </c>
    </row>
    <row r="29" spans="2:16" x14ac:dyDescent="0.2">
      <c r="B29" s="36" t="s">
        <v>71</v>
      </c>
      <c r="C29" s="37" t="s">
        <v>46</v>
      </c>
      <c r="D29" s="103">
        <v>161</v>
      </c>
      <c r="E29" s="38" t="s">
        <v>70</v>
      </c>
      <c r="F29" s="68"/>
      <c r="G29" s="39">
        <f t="shared" si="0"/>
        <v>0</v>
      </c>
      <c r="H29" s="70">
        <v>2</v>
      </c>
      <c r="I29" s="42">
        <f t="shared" si="2"/>
        <v>322</v>
      </c>
      <c r="J29" s="43">
        <f>I29*'Grand Total'!$E$24</f>
        <v>0</v>
      </c>
      <c r="N29" s="110">
        <v>10</v>
      </c>
      <c r="O29" s="111">
        <v>1</v>
      </c>
      <c r="P29" s="110">
        <f t="shared" si="1"/>
        <v>9660</v>
      </c>
    </row>
    <row r="30" spans="2:16" x14ac:dyDescent="0.2">
      <c r="B30" s="36" t="s">
        <v>72</v>
      </c>
      <c r="C30" s="37" t="s">
        <v>46</v>
      </c>
      <c r="D30" s="103"/>
      <c r="E30" s="38" t="s">
        <v>73</v>
      </c>
      <c r="F30" s="68"/>
      <c r="G30" s="39">
        <f t="shared" si="0"/>
        <v>0</v>
      </c>
      <c r="H30" s="70">
        <v>1</v>
      </c>
      <c r="I30" s="42">
        <f t="shared" si="2"/>
        <v>0</v>
      </c>
      <c r="J30" s="43">
        <f>I30*'Grand Total'!$E$24</f>
        <v>0</v>
      </c>
      <c r="N30" s="110">
        <v>5</v>
      </c>
      <c r="O30" s="111">
        <v>1</v>
      </c>
      <c r="P30" s="110">
        <f t="shared" si="1"/>
        <v>0</v>
      </c>
    </row>
    <row r="31" spans="2:16" x14ac:dyDescent="0.2">
      <c r="B31" s="36" t="s">
        <v>75</v>
      </c>
      <c r="C31" s="37" t="s">
        <v>74</v>
      </c>
      <c r="D31" s="103"/>
      <c r="E31" s="38" t="s">
        <v>76</v>
      </c>
      <c r="F31" s="68"/>
      <c r="G31" s="39">
        <f t="shared" si="0"/>
        <v>0</v>
      </c>
      <c r="H31" s="70">
        <v>0.5</v>
      </c>
      <c r="I31" s="42">
        <f t="shared" si="2"/>
        <v>0</v>
      </c>
      <c r="J31" s="43">
        <f>I31*'Grand Total'!$E$24</f>
        <v>0</v>
      </c>
      <c r="N31" s="110">
        <v>5</v>
      </c>
      <c r="O31" s="111">
        <v>0.1</v>
      </c>
      <c r="P31" s="110">
        <f t="shared" si="1"/>
        <v>0</v>
      </c>
    </row>
    <row r="32" spans="2:16" x14ac:dyDescent="0.2">
      <c r="B32" s="36" t="s">
        <v>77</v>
      </c>
      <c r="C32" s="37" t="s">
        <v>74</v>
      </c>
      <c r="D32" s="103"/>
      <c r="E32" s="38" t="s">
        <v>78</v>
      </c>
      <c r="F32" s="68"/>
      <c r="G32" s="39">
        <f t="shared" si="0"/>
        <v>0</v>
      </c>
      <c r="H32" s="70">
        <v>2</v>
      </c>
      <c r="I32" s="42">
        <f t="shared" si="2"/>
        <v>0</v>
      </c>
      <c r="J32" s="43">
        <f>I32*'Grand Total'!$E$24</f>
        <v>0</v>
      </c>
      <c r="N32" s="110">
        <v>85</v>
      </c>
      <c r="O32" s="111">
        <v>0.5</v>
      </c>
      <c r="P32" s="110">
        <f t="shared" si="1"/>
        <v>0</v>
      </c>
    </row>
    <row r="33" spans="2:16" x14ac:dyDescent="0.2">
      <c r="B33" s="36" t="s">
        <v>79</v>
      </c>
      <c r="C33" s="37" t="s">
        <v>74</v>
      </c>
      <c r="D33" s="103"/>
      <c r="E33" s="38" t="s">
        <v>82</v>
      </c>
      <c r="F33" s="68"/>
      <c r="G33" s="39">
        <f t="shared" si="0"/>
        <v>0</v>
      </c>
      <c r="H33" s="70">
        <v>1</v>
      </c>
      <c r="I33" s="42">
        <f t="shared" si="2"/>
        <v>0</v>
      </c>
      <c r="J33" s="43">
        <f>I33*'Grand Total'!$E$24</f>
        <v>0</v>
      </c>
      <c r="N33" s="110">
        <v>10</v>
      </c>
      <c r="O33" s="111">
        <v>0.5</v>
      </c>
      <c r="P33" s="110">
        <f t="shared" si="1"/>
        <v>0</v>
      </c>
    </row>
    <row r="34" spans="2:16" x14ac:dyDescent="0.2">
      <c r="B34" s="36" t="s">
        <v>80</v>
      </c>
      <c r="C34" s="37" t="s">
        <v>74</v>
      </c>
      <c r="D34" s="103">
        <v>91</v>
      </c>
      <c r="E34" s="38" t="s">
        <v>81</v>
      </c>
      <c r="F34" s="68"/>
      <c r="G34" s="39">
        <f t="shared" si="0"/>
        <v>0</v>
      </c>
      <c r="H34" s="70">
        <v>2</v>
      </c>
      <c r="I34" s="42">
        <f t="shared" si="2"/>
        <v>182</v>
      </c>
      <c r="J34" s="43">
        <f>I34*'Grand Total'!$E$24</f>
        <v>0</v>
      </c>
      <c r="N34" s="110">
        <v>30</v>
      </c>
      <c r="O34" s="111">
        <v>0.5</v>
      </c>
      <c r="P34" s="110">
        <f t="shared" si="1"/>
        <v>5005</v>
      </c>
    </row>
    <row r="35" spans="2:16" x14ac:dyDescent="0.2">
      <c r="B35" s="36"/>
      <c r="C35" s="37"/>
      <c r="D35" s="103">
        <v>23</v>
      </c>
      <c r="E35" s="38" t="s">
        <v>173</v>
      </c>
      <c r="F35" s="68"/>
      <c r="G35" s="39"/>
      <c r="H35" s="70"/>
      <c r="I35" s="42"/>
      <c r="J35" s="43"/>
      <c r="N35" s="110"/>
      <c r="O35" s="111"/>
      <c r="P35" s="110"/>
    </row>
    <row r="36" spans="2:16" x14ac:dyDescent="0.2">
      <c r="B36" s="36" t="s">
        <v>83</v>
      </c>
      <c r="C36" s="37" t="s">
        <v>20</v>
      </c>
      <c r="D36" s="103"/>
      <c r="E36" s="38" t="s">
        <v>84</v>
      </c>
      <c r="F36" s="68"/>
      <c r="G36" s="39">
        <f t="shared" si="0"/>
        <v>0</v>
      </c>
      <c r="H36" s="70">
        <v>2</v>
      </c>
      <c r="I36" s="42">
        <f t="shared" si="2"/>
        <v>0</v>
      </c>
      <c r="J36" s="43">
        <f>I36*'Grand Total'!$E$24</f>
        <v>0</v>
      </c>
      <c r="N36" s="110">
        <v>50</v>
      </c>
      <c r="O36" s="111">
        <v>1</v>
      </c>
      <c r="P36" s="110">
        <f t="shared" si="1"/>
        <v>0</v>
      </c>
    </row>
    <row r="37" spans="2:16" x14ac:dyDescent="0.2">
      <c r="B37" s="36" t="s">
        <v>85</v>
      </c>
      <c r="C37" s="37" t="s">
        <v>20</v>
      </c>
      <c r="D37" s="103"/>
      <c r="E37" s="38" t="s">
        <v>86</v>
      </c>
      <c r="F37" s="68"/>
      <c r="G37" s="39">
        <f t="shared" si="0"/>
        <v>0</v>
      </c>
      <c r="H37" s="70">
        <v>2</v>
      </c>
      <c r="I37" s="42">
        <f t="shared" si="2"/>
        <v>0</v>
      </c>
      <c r="J37" s="43">
        <f>I37*'Grand Total'!$E$24</f>
        <v>0</v>
      </c>
      <c r="N37" s="110">
        <v>75</v>
      </c>
      <c r="O37" s="111">
        <v>1</v>
      </c>
      <c r="P37" s="110">
        <f t="shared" si="1"/>
        <v>0</v>
      </c>
    </row>
    <row r="38" spans="2:16" x14ac:dyDescent="0.2">
      <c r="B38" s="36" t="s">
        <v>87</v>
      </c>
      <c r="C38" s="37" t="s">
        <v>20</v>
      </c>
      <c r="D38" s="103"/>
      <c r="E38" s="38" t="s">
        <v>88</v>
      </c>
      <c r="F38" s="68"/>
      <c r="G38" s="39">
        <f t="shared" si="0"/>
        <v>0</v>
      </c>
      <c r="H38" s="70">
        <v>2</v>
      </c>
      <c r="I38" s="42">
        <f t="shared" si="2"/>
        <v>0</v>
      </c>
      <c r="J38" s="43">
        <f>I38*'Grand Total'!$E$24</f>
        <v>0</v>
      </c>
      <c r="N38" s="110">
        <v>45</v>
      </c>
      <c r="O38" s="111">
        <v>0.5</v>
      </c>
      <c r="P38" s="110">
        <f t="shared" si="1"/>
        <v>0</v>
      </c>
    </row>
    <row r="39" spans="2:16" x14ac:dyDescent="0.2">
      <c r="B39" s="36" t="s">
        <v>89</v>
      </c>
      <c r="C39" s="37" t="s">
        <v>20</v>
      </c>
      <c r="D39" s="103"/>
      <c r="E39" s="38" t="s">
        <v>90</v>
      </c>
      <c r="F39" s="68"/>
      <c r="G39" s="39">
        <f t="shared" si="0"/>
        <v>0</v>
      </c>
      <c r="H39" s="70">
        <v>4</v>
      </c>
      <c r="I39" s="42">
        <f t="shared" si="2"/>
        <v>0</v>
      </c>
      <c r="J39" s="43">
        <f>I39*'Grand Total'!$E$24</f>
        <v>0</v>
      </c>
      <c r="N39" s="110">
        <v>360</v>
      </c>
      <c r="O39" s="111">
        <v>1</v>
      </c>
      <c r="P39" s="110">
        <f t="shared" si="1"/>
        <v>0</v>
      </c>
    </row>
    <row r="40" spans="2:16" x14ac:dyDescent="0.2">
      <c r="B40" s="36" t="s">
        <v>91</v>
      </c>
      <c r="C40" s="37" t="s">
        <v>20</v>
      </c>
      <c r="D40" s="103"/>
      <c r="E40" s="38" t="s">
        <v>92</v>
      </c>
      <c r="F40" s="68"/>
      <c r="G40" s="39">
        <f t="shared" si="0"/>
        <v>0</v>
      </c>
      <c r="H40" s="70">
        <v>48</v>
      </c>
      <c r="I40" s="42">
        <f t="shared" si="2"/>
        <v>0</v>
      </c>
      <c r="J40" s="43">
        <f>I40*'Grand Total'!$E$24</f>
        <v>0</v>
      </c>
      <c r="N40" s="110">
        <v>300</v>
      </c>
      <c r="O40" s="111">
        <v>4</v>
      </c>
      <c r="P40" s="110">
        <f t="shared" si="1"/>
        <v>0</v>
      </c>
    </row>
    <row r="41" spans="2:16" x14ac:dyDescent="0.2">
      <c r="B41" s="36" t="s">
        <v>93</v>
      </c>
      <c r="C41" s="37" t="s">
        <v>94</v>
      </c>
      <c r="D41" s="103"/>
      <c r="E41" s="38" t="s">
        <v>95</v>
      </c>
      <c r="F41" s="68"/>
      <c r="G41" s="39">
        <f t="shared" si="0"/>
        <v>0</v>
      </c>
      <c r="H41" s="70">
        <v>60</v>
      </c>
      <c r="I41" s="42">
        <f t="shared" si="2"/>
        <v>0</v>
      </c>
      <c r="J41" s="43">
        <f>I41*'Grand Total'!$E$24</f>
        <v>0</v>
      </c>
      <c r="N41" s="110"/>
      <c r="O41" s="111">
        <v>4</v>
      </c>
      <c r="P41" s="110">
        <f t="shared" si="1"/>
        <v>0</v>
      </c>
    </row>
    <row r="42" spans="2:16" x14ac:dyDescent="0.2">
      <c r="B42" s="36" t="s">
        <v>93</v>
      </c>
      <c r="C42" s="37" t="s">
        <v>94</v>
      </c>
      <c r="D42" s="103"/>
      <c r="E42" s="38" t="s">
        <v>96</v>
      </c>
      <c r="F42" s="68"/>
      <c r="G42" s="39">
        <f t="shared" si="0"/>
        <v>0</v>
      </c>
      <c r="H42" s="70">
        <v>36</v>
      </c>
      <c r="I42" s="42">
        <f t="shared" si="2"/>
        <v>0</v>
      </c>
      <c r="J42" s="43">
        <f>I42*'Grand Total'!$E$24</f>
        <v>0</v>
      </c>
      <c r="N42" s="110"/>
      <c r="O42" s="111">
        <v>8</v>
      </c>
      <c r="P42" s="110">
        <f t="shared" si="1"/>
        <v>0</v>
      </c>
    </row>
    <row r="43" spans="2:16" x14ac:dyDescent="0.2">
      <c r="B43" s="36" t="s">
        <v>93</v>
      </c>
      <c r="C43" s="37" t="s">
        <v>94</v>
      </c>
      <c r="D43" s="103"/>
      <c r="E43" s="38" t="s">
        <v>97</v>
      </c>
      <c r="F43" s="68"/>
      <c r="G43" s="39">
        <f>+D43*F43</f>
        <v>0</v>
      </c>
      <c r="H43" s="70">
        <v>12</v>
      </c>
      <c r="I43" s="42">
        <f>H43*D43</f>
        <v>0</v>
      </c>
      <c r="J43" s="43">
        <f>I43*'Grand Total'!$E$24</f>
        <v>0</v>
      </c>
      <c r="N43" s="110"/>
      <c r="O43" s="111">
        <v>4</v>
      </c>
      <c r="P43" s="110">
        <f t="shared" si="1"/>
        <v>0</v>
      </c>
    </row>
    <row r="44" spans="2:16" x14ac:dyDescent="0.2">
      <c r="B44" s="36"/>
      <c r="C44" s="37"/>
      <c r="D44" s="103"/>
      <c r="E44" s="38" t="s">
        <v>144</v>
      </c>
      <c r="F44" s="68"/>
      <c r="G44" s="39">
        <f t="shared" ref="G44:G47" si="3">+D44*F44</f>
        <v>0</v>
      </c>
      <c r="H44" s="70">
        <v>100</v>
      </c>
      <c r="I44" s="42">
        <f t="shared" ref="I44:I47" si="4">H44*D44</f>
        <v>0</v>
      </c>
      <c r="J44" s="43">
        <f>I44*'Grand Total'!$E$24</f>
        <v>0</v>
      </c>
      <c r="N44" s="110"/>
      <c r="O44" s="111"/>
      <c r="P44" s="110"/>
    </row>
    <row r="45" spans="2:16" x14ac:dyDescent="0.2">
      <c r="B45" s="36"/>
      <c r="C45" s="37"/>
      <c r="D45" s="103"/>
      <c r="E45" s="38"/>
      <c r="F45" s="68"/>
      <c r="G45" s="39">
        <f t="shared" si="3"/>
        <v>0</v>
      </c>
      <c r="H45" s="70"/>
      <c r="I45" s="42">
        <f t="shared" si="4"/>
        <v>0</v>
      </c>
      <c r="J45" s="43">
        <f>I45*'Grand Total'!$E$24</f>
        <v>0</v>
      </c>
      <c r="N45" s="110"/>
      <c r="O45" s="111"/>
      <c r="P45" s="110"/>
    </row>
    <row r="46" spans="2:16" x14ac:dyDescent="0.2">
      <c r="B46" s="36"/>
      <c r="C46" s="37"/>
      <c r="D46" s="103"/>
      <c r="E46" s="38"/>
      <c r="F46" s="68"/>
      <c r="G46" s="39">
        <f t="shared" si="3"/>
        <v>0</v>
      </c>
      <c r="H46" s="70"/>
      <c r="I46" s="42">
        <f t="shared" si="4"/>
        <v>0</v>
      </c>
      <c r="J46" s="43">
        <f>I46*'Grand Total'!$E$24</f>
        <v>0</v>
      </c>
      <c r="N46" s="110"/>
      <c r="O46" s="111"/>
      <c r="P46" s="110"/>
    </row>
    <row r="47" spans="2:16" x14ac:dyDescent="0.2">
      <c r="B47" s="36"/>
      <c r="C47" s="37"/>
      <c r="D47" s="103"/>
      <c r="E47" s="38"/>
      <c r="F47" s="68"/>
      <c r="G47" s="39">
        <f t="shared" si="3"/>
        <v>0</v>
      </c>
      <c r="H47" s="70"/>
      <c r="I47" s="42">
        <f t="shared" si="4"/>
        <v>0</v>
      </c>
      <c r="J47" s="43">
        <f>I47*'Grand Total'!$E$24</f>
        <v>0</v>
      </c>
      <c r="N47" s="110"/>
      <c r="O47" s="111"/>
      <c r="P47" s="110"/>
    </row>
    <row r="48" spans="2:16" ht="13.5" thickBot="1" x14ac:dyDescent="0.25">
      <c r="B48" s="36"/>
      <c r="C48" s="37"/>
      <c r="D48" s="37"/>
      <c r="E48" s="46" t="s">
        <v>177</v>
      </c>
      <c r="F48" s="47"/>
      <c r="G48" s="95"/>
      <c r="H48" s="45"/>
      <c r="I48" s="42"/>
      <c r="J48" s="42"/>
      <c r="N48" s="110"/>
      <c r="O48" s="111"/>
      <c r="P48" s="110"/>
    </row>
    <row r="49" spans="2:16" ht="13.5" thickBot="1" x14ac:dyDescent="0.25">
      <c r="B49" s="48"/>
      <c r="C49" s="49"/>
      <c r="D49" s="49"/>
      <c r="E49" s="50" t="s">
        <v>13</v>
      </c>
      <c r="F49" s="51"/>
      <c r="G49" s="52"/>
      <c r="H49" s="53"/>
      <c r="I49" s="54">
        <f>SUM(I10:I48)</f>
        <v>920</v>
      </c>
      <c r="J49" s="55">
        <f>SUM(G10:G47)+SUM(J10:J47)</f>
        <v>0</v>
      </c>
      <c r="N49" s="110"/>
      <c r="O49" s="111"/>
      <c r="P49" s="110">
        <f>SUM(P10:P43)</f>
        <v>37720</v>
      </c>
    </row>
    <row r="50" spans="2:16" ht="36" customHeight="1" thickBot="1" x14ac:dyDescent="0.25">
      <c r="B50" s="56"/>
      <c r="C50" s="56"/>
      <c r="D50" s="56"/>
      <c r="E50" s="57"/>
      <c r="F50" s="58"/>
      <c r="G50" s="59"/>
      <c r="H50" s="60"/>
      <c r="I50" s="12"/>
      <c r="J50" s="12"/>
      <c r="N50" s="110"/>
      <c r="O50" s="111"/>
      <c r="P50" s="110"/>
    </row>
    <row r="51" spans="2:16" ht="45.75" thickBot="1" x14ac:dyDescent="0.25">
      <c r="B51" s="32" t="s">
        <v>2</v>
      </c>
      <c r="C51" s="32" t="s">
        <v>3</v>
      </c>
      <c r="D51" s="32" t="s">
        <v>1</v>
      </c>
      <c r="E51" s="33" t="s">
        <v>98</v>
      </c>
      <c r="F51" s="34" t="s">
        <v>137</v>
      </c>
      <c r="G51" s="34" t="s">
        <v>12</v>
      </c>
      <c r="H51" s="97" t="s">
        <v>9</v>
      </c>
      <c r="I51" s="97" t="s">
        <v>10</v>
      </c>
      <c r="J51" s="97" t="s">
        <v>11</v>
      </c>
      <c r="N51" s="110"/>
      <c r="O51" s="111"/>
      <c r="P51" s="110"/>
    </row>
    <row r="52" spans="2:16" x14ac:dyDescent="0.2">
      <c r="B52" s="36"/>
      <c r="C52" s="37"/>
      <c r="D52" s="103"/>
      <c r="E52" s="38"/>
      <c r="F52" s="68"/>
      <c r="G52" s="96">
        <f>+D52*F52</f>
        <v>0</v>
      </c>
      <c r="H52" s="69"/>
      <c r="I52" s="40">
        <f>H52*D52</f>
        <v>0</v>
      </c>
      <c r="J52" s="41">
        <f>I52*'Grand Total'!$E$24</f>
        <v>0</v>
      </c>
      <c r="N52" s="110"/>
      <c r="O52" s="111"/>
      <c r="P52" s="110"/>
    </row>
    <row r="53" spans="2:16" x14ac:dyDescent="0.2">
      <c r="B53" s="36"/>
      <c r="C53" s="37"/>
      <c r="D53" s="103"/>
      <c r="E53" s="38"/>
      <c r="F53" s="68"/>
      <c r="G53" s="96">
        <f t="shared" ref="G53:G60" si="5">+D53*F53</f>
        <v>0</v>
      </c>
      <c r="H53" s="70"/>
      <c r="I53" s="42">
        <f t="shared" ref="I53:I60" si="6">H53*D53</f>
        <v>0</v>
      </c>
      <c r="J53" s="43">
        <f>I53*'Grand Total'!$E$24</f>
        <v>0</v>
      </c>
      <c r="N53" s="110"/>
      <c r="O53" s="111"/>
      <c r="P53" s="110"/>
    </row>
    <row r="54" spans="2:16" x14ac:dyDescent="0.2">
      <c r="B54" s="36"/>
      <c r="C54" s="37"/>
      <c r="D54" s="103"/>
      <c r="E54" s="38"/>
      <c r="F54" s="68"/>
      <c r="G54" s="96">
        <f>+D54*F54</f>
        <v>0</v>
      </c>
      <c r="H54" s="70"/>
      <c r="I54" s="42">
        <f>H54*D54</f>
        <v>0</v>
      </c>
      <c r="J54" s="43">
        <f>I54*'Grand Total'!$E$24</f>
        <v>0</v>
      </c>
      <c r="N54" s="110"/>
      <c r="O54" s="111"/>
      <c r="P54" s="110"/>
    </row>
    <row r="55" spans="2:16" x14ac:dyDescent="0.2">
      <c r="B55" s="36"/>
      <c r="C55" s="37"/>
      <c r="D55" s="103"/>
      <c r="E55" s="44"/>
      <c r="F55" s="68"/>
      <c r="G55" s="96">
        <f>+D55*F55</f>
        <v>0</v>
      </c>
      <c r="H55" s="70"/>
      <c r="I55" s="42">
        <f>H55*D55</f>
        <v>0</v>
      </c>
      <c r="J55" s="43">
        <f>I55*'Grand Total'!$E$24</f>
        <v>0</v>
      </c>
      <c r="N55" s="110"/>
      <c r="O55" s="111"/>
      <c r="P55" s="110"/>
    </row>
    <row r="56" spans="2:16" x14ac:dyDescent="0.2">
      <c r="B56" s="102"/>
      <c r="C56" s="37"/>
      <c r="D56" s="103"/>
      <c r="E56" s="38"/>
      <c r="F56" s="68"/>
      <c r="G56" s="96">
        <f t="shared" si="5"/>
        <v>0</v>
      </c>
      <c r="H56" s="70"/>
      <c r="I56" s="42">
        <f t="shared" si="6"/>
        <v>0</v>
      </c>
      <c r="J56" s="43">
        <f>I56*'Grand Total'!$E$24</f>
        <v>0</v>
      </c>
      <c r="N56" s="110"/>
      <c r="O56" s="111"/>
      <c r="P56" s="110"/>
    </row>
    <row r="57" spans="2:16" x14ac:dyDescent="0.2">
      <c r="B57" s="36"/>
      <c r="C57" s="37"/>
      <c r="D57" s="103"/>
      <c r="E57" s="38"/>
      <c r="F57" s="68"/>
      <c r="G57" s="96">
        <f t="shared" si="5"/>
        <v>0</v>
      </c>
      <c r="H57" s="70"/>
      <c r="I57" s="42">
        <f t="shared" si="6"/>
        <v>0</v>
      </c>
      <c r="J57" s="43">
        <f>I57*'Grand Total'!$E$24</f>
        <v>0</v>
      </c>
      <c r="N57" s="110"/>
      <c r="O57" s="111"/>
      <c r="P57" s="110"/>
    </row>
    <row r="58" spans="2:16" x14ac:dyDescent="0.2">
      <c r="B58" s="36"/>
      <c r="C58" s="37"/>
      <c r="D58" s="103"/>
      <c r="E58" s="38"/>
      <c r="F58" s="68"/>
      <c r="G58" s="96">
        <f t="shared" si="5"/>
        <v>0</v>
      </c>
      <c r="H58" s="70"/>
      <c r="I58" s="42">
        <f t="shared" si="6"/>
        <v>0</v>
      </c>
      <c r="J58" s="43">
        <f>I58*'Grand Total'!$E$24</f>
        <v>0</v>
      </c>
      <c r="N58" s="110"/>
      <c r="O58" s="111"/>
      <c r="P58" s="110"/>
    </row>
    <row r="59" spans="2:16" x14ac:dyDescent="0.2">
      <c r="B59" s="36"/>
      <c r="C59" s="37"/>
      <c r="D59" s="103"/>
      <c r="E59" s="38"/>
      <c r="F59" s="68"/>
      <c r="G59" s="96">
        <f t="shared" si="5"/>
        <v>0</v>
      </c>
      <c r="H59" s="70"/>
      <c r="I59" s="42">
        <f t="shared" si="6"/>
        <v>0</v>
      </c>
      <c r="J59" s="43">
        <f>I59*'Grand Total'!$E$24</f>
        <v>0</v>
      </c>
      <c r="N59" s="110"/>
      <c r="O59" s="111"/>
      <c r="P59" s="110"/>
    </row>
    <row r="60" spans="2:16" x14ac:dyDescent="0.2">
      <c r="B60" s="36"/>
      <c r="C60" s="37"/>
      <c r="D60" s="103"/>
      <c r="E60" s="38"/>
      <c r="F60" s="68"/>
      <c r="G60" s="96">
        <f t="shared" si="5"/>
        <v>0</v>
      </c>
      <c r="H60" s="70"/>
      <c r="I60" s="42">
        <f t="shared" si="6"/>
        <v>0</v>
      </c>
      <c r="J60" s="43">
        <f>I60*'Grand Total'!$E$24</f>
        <v>0</v>
      </c>
      <c r="N60" s="110"/>
      <c r="O60" s="111"/>
      <c r="P60" s="110"/>
    </row>
    <row r="61" spans="2:16" ht="13.5" thickBot="1" x14ac:dyDescent="0.25">
      <c r="B61" s="36"/>
      <c r="C61" s="37"/>
      <c r="D61" s="37"/>
      <c r="E61" s="61"/>
      <c r="F61" s="62"/>
      <c r="G61" s="98"/>
      <c r="H61" s="45"/>
      <c r="I61" s="42"/>
      <c r="J61" s="77"/>
      <c r="N61" s="110"/>
      <c r="O61" s="111"/>
      <c r="P61" s="110"/>
    </row>
    <row r="62" spans="2:16" ht="13.5" thickBot="1" x14ac:dyDescent="0.25">
      <c r="B62" s="63"/>
      <c r="C62" s="64"/>
      <c r="D62" s="64"/>
      <c r="E62" s="65" t="s">
        <v>14</v>
      </c>
      <c r="F62" s="66"/>
      <c r="G62" s="99"/>
      <c r="H62" s="100"/>
      <c r="I62" s="100"/>
      <c r="J62" s="101">
        <f>SUM(G52:G60)+SUM(J52:J60)</f>
        <v>0</v>
      </c>
      <c r="N62" s="110"/>
      <c r="O62" s="111"/>
      <c r="P62" s="110"/>
    </row>
    <row r="63" spans="2:16" ht="15.75" x14ac:dyDescent="0.25">
      <c r="B63" s="67"/>
      <c r="C63" s="67"/>
      <c r="D63" s="67"/>
    </row>
    <row r="64" spans="2:16" x14ac:dyDescent="0.2">
      <c r="E64" s="4"/>
    </row>
    <row r="65" spans="2:7" x14ac:dyDescent="0.2">
      <c r="B65" s="1"/>
      <c r="C65" s="1"/>
      <c r="D65" s="1"/>
      <c r="E65" s="12"/>
      <c r="F65" s="91"/>
      <c r="G65" s="89"/>
    </row>
    <row r="66" spans="2:7" x14ac:dyDescent="0.2">
      <c r="E66" s="13"/>
      <c r="G66" s="89"/>
    </row>
  </sheetData>
  <sheetProtection selectLockedCells="1"/>
  <customSheetViews>
    <customSheetView guid="{3E842511-23E9-411A-81C3-49DA0CD0D1AF}" fitToPage="1">
      <selection activeCell="I42" sqref="I42"/>
      <pageMargins left="0.75" right="0.75" top="1" bottom="1" header="0.5" footer="0.5"/>
      <pageSetup scale="75" orientation="landscape" r:id="rId1"/>
      <headerFooter alignWithMargins="0"/>
    </customSheetView>
  </customSheetViews>
  <mergeCells count="7">
    <mergeCell ref="N3:P3"/>
    <mergeCell ref="E5:G5"/>
    <mergeCell ref="E6:G6"/>
    <mergeCell ref="E1:G1"/>
    <mergeCell ref="E2:G2"/>
    <mergeCell ref="E3:G3"/>
    <mergeCell ref="E4:G4"/>
  </mergeCells>
  <phoneticPr fontId="8" type="noConversion"/>
  <pageMargins left="1.7322834645669292" right="0.74803149606299213" top="0.39370078740157483" bottom="0.39370078740157483" header="0" footer="0"/>
  <pageSetup paperSize="9" scale="62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5"/>
  <sheetViews>
    <sheetView zoomScaleNormal="100" workbookViewId="0">
      <selection activeCell="E35" sqref="E35"/>
    </sheetView>
  </sheetViews>
  <sheetFormatPr defaultColWidth="11.42578125" defaultRowHeight="12.75" x14ac:dyDescent="0.2"/>
  <cols>
    <col min="1" max="1" width="3.7109375" customWidth="1"/>
    <col min="2" max="3" width="11.7109375" customWidth="1"/>
    <col min="4" max="4" width="6.7109375" customWidth="1"/>
    <col min="5" max="5" width="60.7109375" customWidth="1"/>
    <col min="6" max="7" width="17.140625" style="15" customWidth="1"/>
    <col min="8" max="8" width="10.7109375" customWidth="1"/>
    <col min="9" max="9" width="9.140625" customWidth="1"/>
    <col min="10" max="10" width="15.7109375" customWidth="1"/>
  </cols>
  <sheetData>
    <row r="1" spans="2:10" x14ac:dyDescent="0.2">
      <c r="E1" s="143" t="str">
        <f>'Grand Total'!D1</f>
        <v>Zalando Quotation sheet Template</v>
      </c>
      <c r="F1" s="137"/>
      <c r="G1" s="138"/>
    </row>
    <row r="2" spans="2:10" ht="21" customHeight="1" x14ac:dyDescent="0.25">
      <c r="B2" s="5"/>
      <c r="C2" s="5"/>
      <c r="D2" s="5"/>
      <c r="E2" s="139"/>
      <c r="F2" s="131"/>
      <c r="G2" s="132"/>
    </row>
    <row r="3" spans="2:10" ht="12.75" customHeight="1" x14ac:dyDescent="0.2">
      <c r="E3" s="130" t="str">
        <f>'Grand Total'!D3</f>
        <v>QUOTATION ZALANDO GF6 Verona Italy</v>
      </c>
      <c r="F3" s="144"/>
      <c r="G3" s="145"/>
    </row>
    <row r="4" spans="2:10" ht="18" x14ac:dyDescent="0.25">
      <c r="B4" s="6"/>
      <c r="C4" s="6"/>
      <c r="D4" s="6"/>
      <c r="E4" s="130"/>
      <c r="F4" s="131"/>
      <c r="G4" s="132"/>
    </row>
    <row r="5" spans="2:10" x14ac:dyDescent="0.2">
      <c r="B5" s="1"/>
      <c r="C5" s="1"/>
      <c r="D5" s="1"/>
      <c r="E5" s="130" t="str">
        <f>'Grand Total'!D7</f>
        <v>Date: 17-1-2019</v>
      </c>
      <c r="F5" s="131"/>
      <c r="G5" s="132"/>
    </row>
    <row r="6" spans="2:10" ht="13.5" thickBot="1" x14ac:dyDescent="0.25">
      <c r="B6" s="1"/>
      <c r="C6" s="1"/>
      <c r="D6" s="1"/>
      <c r="E6" s="140"/>
      <c r="F6" s="141"/>
      <c r="G6" s="142"/>
    </row>
    <row r="7" spans="2:10" x14ac:dyDescent="0.2">
      <c r="B7" s="1"/>
      <c r="C7" s="1"/>
      <c r="D7" s="1"/>
      <c r="E7" s="10"/>
    </row>
    <row r="8" spans="2:10" ht="13.5" thickBot="1" x14ac:dyDescent="0.25">
      <c r="B8" s="7"/>
      <c r="C8" s="7"/>
      <c r="D8" s="7"/>
      <c r="E8" s="1"/>
    </row>
    <row r="9" spans="2:10" ht="36" customHeight="1" thickBot="1" x14ac:dyDescent="0.25">
      <c r="B9" s="32" t="s">
        <v>2</v>
      </c>
      <c r="C9" s="32" t="s">
        <v>3</v>
      </c>
      <c r="D9" s="32" t="s">
        <v>1</v>
      </c>
      <c r="E9" s="33" t="s">
        <v>5</v>
      </c>
      <c r="F9" s="34" t="s">
        <v>137</v>
      </c>
      <c r="G9" s="34" t="s">
        <v>12</v>
      </c>
      <c r="H9" s="35" t="s">
        <v>9</v>
      </c>
      <c r="I9" s="35" t="s">
        <v>10</v>
      </c>
      <c r="J9" s="35" t="s">
        <v>11</v>
      </c>
    </row>
    <row r="10" spans="2:10" x14ac:dyDescent="0.2">
      <c r="B10" s="71" t="s">
        <v>110</v>
      </c>
      <c r="C10" s="72" t="s">
        <v>117</v>
      </c>
      <c r="D10" s="104"/>
      <c r="E10" s="40" t="s">
        <v>120</v>
      </c>
      <c r="F10" s="68"/>
      <c r="G10" s="39">
        <f t="shared" ref="G10:G28" si="0">+D10*F10</f>
        <v>0</v>
      </c>
      <c r="H10" s="69"/>
      <c r="I10" s="40">
        <f t="shared" ref="I10:I28" si="1">H10*D10</f>
        <v>0</v>
      </c>
      <c r="J10" s="41">
        <f>I10*'Grand Total'!$E$24</f>
        <v>0</v>
      </c>
    </row>
    <row r="11" spans="2:10" x14ac:dyDescent="0.2">
      <c r="B11" s="71" t="s">
        <v>111</v>
      </c>
      <c r="C11" s="72" t="s">
        <v>117</v>
      </c>
      <c r="D11" s="104"/>
      <c r="E11" s="90" t="s">
        <v>121</v>
      </c>
      <c r="F11" s="68"/>
      <c r="G11" s="39">
        <f t="shared" si="0"/>
        <v>0</v>
      </c>
      <c r="H11" s="70"/>
      <c r="I11" s="42">
        <f t="shared" si="1"/>
        <v>0</v>
      </c>
      <c r="J11" s="43">
        <f>I11*'Grand Total'!$E$24</f>
        <v>0</v>
      </c>
    </row>
    <row r="12" spans="2:10" x14ac:dyDescent="0.2">
      <c r="B12" s="71" t="s">
        <v>112</v>
      </c>
      <c r="C12" s="72" t="s">
        <v>117</v>
      </c>
      <c r="D12" s="104">
        <v>105</v>
      </c>
      <c r="E12" s="42" t="s">
        <v>122</v>
      </c>
      <c r="F12" s="68"/>
      <c r="G12" s="39">
        <f t="shared" si="0"/>
        <v>0</v>
      </c>
      <c r="H12" s="70"/>
      <c r="I12" s="42">
        <f t="shared" si="1"/>
        <v>0</v>
      </c>
      <c r="J12" s="43">
        <f>I12*'Grand Total'!$E$24</f>
        <v>0</v>
      </c>
    </row>
    <row r="13" spans="2:10" x14ac:dyDescent="0.2">
      <c r="B13" s="36" t="s">
        <v>113</v>
      </c>
      <c r="C13" s="72" t="s">
        <v>117</v>
      </c>
      <c r="D13" s="104"/>
      <c r="E13" s="42" t="s">
        <v>123</v>
      </c>
      <c r="F13" s="68"/>
      <c r="G13" s="39">
        <f t="shared" si="0"/>
        <v>0</v>
      </c>
      <c r="H13" s="70"/>
      <c r="I13" s="42">
        <f t="shared" si="1"/>
        <v>0</v>
      </c>
      <c r="J13" s="43">
        <f>I13*'Grand Total'!$E$24</f>
        <v>0</v>
      </c>
    </row>
    <row r="14" spans="2:10" x14ac:dyDescent="0.2">
      <c r="B14" s="71" t="s">
        <v>114</v>
      </c>
      <c r="C14" s="72" t="s">
        <v>117</v>
      </c>
      <c r="D14" s="104"/>
      <c r="E14" s="42" t="s">
        <v>124</v>
      </c>
      <c r="F14" s="68"/>
      <c r="G14" s="39">
        <f t="shared" si="0"/>
        <v>0</v>
      </c>
      <c r="H14" s="70"/>
      <c r="I14" s="42">
        <f t="shared" si="1"/>
        <v>0</v>
      </c>
      <c r="J14" s="43">
        <f>I14*'Grand Total'!$E$24</f>
        <v>0</v>
      </c>
    </row>
    <row r="15" spans="2:10" x14ac:dyDescent="0.2">
      <c r="B15" s="71" t="s">
        <v>115</v>
      </c>
      <c r="C15" s="72" t="s">
        <v>117</v>
      </c>
      <c r="D15" s="104"/>
      <c r="E15" s="42" t="s">
        <v>125</v>
      </c>
      <c r="F15" s="68"/>
      <c r="G15" s="39">
        <f t="shared" si="0"/>
        <v>0</v>
      </c>
      <c r="H15" s="70"/>
      <c r="I15" s="42">
        <f t="shared" si="1"/>
        <v>0</v>
      </c>
      <c r="J15" s="43">
        <f>I15*'Grand Total'!$E$24</f>
        <v>0</v>
      </c>
    </row>
    <row r="16" spans="2:10" x14ac:dyDescent="0.2">
      <c r="B16" s="71" t="s">
        <v>116</v>
      </c>
      <c r="C16" s="72" t="s">
        <v>117</v>
      </c>
      <c r="D16" s="104">
        <v>57</v>
      </c>
      <c r="E16" s="42" t="s">
        <v>126</v>
      </c>
      <c r="F16" s="68"/>
      <c r="G16" s="39">
        <f t="shared" si="0"/>
        <v>0</v>
      </c>
      <c r="H16" s="70"/>
      <c r="I16" s="42">
        <f t="shared" si="1"/>
        <v>0</v>
      </c>
      <c r="J16" s="43">
        <f>I16*'Grand Total'!$E$24</f>
        <v>0</v>
      </c>
    </row>
    <row r="17" spans="2:10" x14ac:dyDescent="0.2">
      <c r="B17" s="71" t="s">
        <v>119</v>
      </c>
      <c r="C17" s="72" t="s">
        <v>117</v>
      </c>
      <c r="D17" s="104">
        <v>2</v>
      </c>
      <c r="E17" s="42" t="s">
        <v>132</v>
      </c>
      <c r="F17" s="68"/>
      <c r="G17" s="39">
        <f t="shared" si="0"/>
        <v>0</v>
      </c>
      <c r="H17" s="70"/>
      <c r="I17" s="42">
        <f t="shared" si="1"/>
        <v>0</v>
      </c>
      <c r="J17" s="43">
        <f>I17*'Grand Total'!$E$24</f>
        <v>0</v>
      </c>
    </row>
    <row r="18" spans="2:10" x14ac:dyDescent="0.2">
      <c r="B18" s="71" t="s">
        <v>127</v>
      </c>
      <c r="C18" s="72" t="s">
        <v>117</v>
      </c>
      <c r="D18" s="104"/>
      <c r="E18" s="42" t="s">
        <v>128</v>
      </c>
      <c r="F18" s="68"/>
      <c r="G18" s="39">
        <f t="shared" si="0"/>
        <v>0</v>
      </c>
      <c r="H18" s="70"/>
      <c r="I18" s="42">
        <f t="shared" ref="I18:I27" si="2">H18*D18</f>
        <v>0</v>
      </c>
      <c r="J18" s="43">
        <f>I18*'Grand Total'!$E$24</f>
        <v>0</v>
      </c>
    </row>
    <row r="19" spans="2:10" x14ac:dyDescent="0.2">
      <c r="B19" s="71">
        <v>9949933</v>
      </c>
      <c r="C19" s="72" t="s">
        <v>129</v>
      </c>
      <c r="D19" s="104">
        <v>2</v>
      </c>
      <c r="E19" s="42" t="s">
        <v>130</v>
      </c>
      <c r="F19" s="68"/>
      <c r="G19" s="39">
        <f t="shared" si="0"/>
        <v>0</v>
      </c>
      <c r="H19" s="70"/>
      <c r="I19" s="42">
        <f t="shared" si="2"/>
        <v>0</v>
      </c>
      <c r="J19" s="43">
        <f>I19*'Grand Total'!$E$24</f>
        <v>0</v>
      </c>
    </row>
    <row r="20" spans="2:10" x14ac:dyDescent="0.2">
      <c r="B20" s="71"/>
      <c r="C20" s="72" t="s">
        <v>117</v>
      </c>
      <c r="D20" s="104"/>
      <c r="E20" s="42" t="s">
        <v>131</v>
      </c>
      <c r="F20" s="68"/>
      <c r="G20" s="39">
        <f t="shared" si="0"/>
        <v>0</v>
      </c>
      <c r="H20" s="70"/>
      <c r="I20" s="42">
        <f t="shared" si="2"/>
        <v>0</v>
      </c>
      <c r="J20" s="43">
        <f>I20*'Grand Total'!$E$24</f>
        <v>0</v>
      </c>
    </row>
    <row r="21" spans="2:10" x14ac:dyDescent="0.2">
      <c r="B21" s="71" t="s">
        <v>118</v>
      </c>
      <c r="C21" s="72" t="s">
        <v>117</v>
      </c>
      <c r="D21" s="104">
        <v>10</v>
      </c>
      <c r="E21" s="42" t="s">
        <v>133</v>
      </c>
      <c r="F21" s="68"/>
      <c r="G21" s="39">
        <f t="shared" si="0"/>
        <v>0</v>
      </c>
      <c r="H21" s="70"/>
      <c r="I21" s="42">
        <f t="shared" si="2"/>
        <v>0</v>
      </c>
      <c r="J21" s="43">
        <f>I21*'Grand Total'!$E$24</f>
        <v>0</v>
      </c>
    </row>
    <row r="22" spans="2:10" x14ac:dyDescent="0.2">
      <c r="B22" s="71"/>
      <c r="C22" s="72"/>
      <c r="D22" s="104"/>
      <c r="E22" s="42" t="s">
        <v>134</v>
      </c>
      <c r="F22" s="68"/>
      <c r="G22" s="39">
        <f t="shared" ref="G22:G24" si="3">+D22*F22</f>
        <v>0</v>
      </c>
      <c r="H22" s="70"/>
      <c r="I22" s="42">
        <f t="shared" ref="I22:I24" si="4">H22*D22</f>
        <v>0</v>
      </c>
      <c r="J22" s="43">
        <f>I22*'Grand Total'!$E$24</f>
        <v>0</v>
      </c>
    </row>
    <row r="23" spans="2:10" x14ac:dyDescent="0.2">
      <c r="B23" s="71"/>
      <c r="C23" s="72"/>
      <c r="D23" s="104"/>
      <c r="E23" s="42" t="s">
        <v>135</v>
      </c>
      <c r="F23" s="68"/>
      <c r="G23" s="39">
        <f t="shared" si="3"/>
        <v>0</v>
      </c>
      <c r="H23" s="70"/>
      <c r="I23" s="42">
        <f t="shared" si="4"/>
        <v>0</v>
      </c>
      <c r="J23" s="43">
        <f>I23*'Grand Total'!$E$24</f>
        <v>0</v>
      </c>
    </row>
    <row r="24" spans="2:10" x14ac:dyDescent="0.2">
      <c r="B24" s="71"/>
      <c r="C24" s="72"/>
      <c r="D24" s="104"/>
      <c r="E24" s="42" t="s">
        <v>138</v>
      </c>
      <c r="F24" s="68"/>
      <c r="G24" s="39">
        <f t="shared" si="3"/>
        <v>0</v>
      </c>
      <c r="H24" s="70"/>
      <c r="I24" s="42">
        <f t="shared" si="4"/>
        <v>0</v>
      </c>
      <c r="J24" s="43">
        <f>I24*'Grand Total'!$E$24</f>
        <v>0</v>
      </c>
    </row>
    <row r="25" spans="2:10" x14ac:dyDescent="0.2">
      <c r="B25" s="71"/>
      <c r="C25" s="72"/>
      <c r="D25" s="104"/>
      <c r="E25" s="42" t="s">
        <v>136</v>
      </c>
      <c r="F25" s="68"/>
      <c r="G25" s="39">
        <f t="shared" si="0"/>
        <v>0</v>
      </c>
      <c r="H25" s="70"/>
      <c r="I25" s="42">
        <f t="shared" si="2"/>
        <v>0</v>
      </c>
      <c r="J25" s="43">
        <f>I25*'Grand Total'!$E$24</f>
        <v>0</v>
      </c>
    </row>
    <row r="26" spans="2:10" x14ac:dyDescent="0.2">
      <c r="B26" s="36" t="s">
        <v>93</v>
      </c>
      <c r="C26" s="37" t="s">
        <v>94</v>
      </c>
      <c r="D26" s="103"/>
      <c r="E26" s="38" t="s">
        <v>145</v>
      </c>
      <c r="F26" s="68"/>
      <c r="G26" s="39">
        <f t="shared" si="0"/>
        <v>0</v>
      </c>
      <c r="H26" s="70"/>
      <c r="I26" s="42">
        <f t="shared" si="2"/>
        <v>0</v>
      </c>
      <c r="J26" s="43">
        <f>I26*'Grand Total'!$E$24</f>
        <v>0</v>
      </c>
    </row>
    <row r="27" spans="2:10" x14ac:dyDescent="0.2">
      <c r="B27" s="36" t="s">
        <v>93</v>
      </c>
      <c r="C27" s="37" t="s">
        <v>94</v>
      </c>
      <c r="D27" s="103"/>
      <c r="E27" s="38" t="s">
        <v>96</v>
      </c>
      <c r="F27" s="68"/>
      <c r="G27" s="39">
        <f t="shared" si="0"/>
        <v>0</v>
      </c>
      <c r="H27" s="70"/>
      <c r="I27" s="42">
        <f t="shared" si="2"/>
        <v>0</v>
      </c>
      <c r="J27" s="43">
        <f>I27*'Grand Total'!$E$24</f>
        <v>0</v>
      </c>
    </row>
    <row r="28" spans="2:10" x14ac:dyDescent="0.2">
      <c r="B28" s="36" t="s">
        <v>93</v>
      </c>
      <c r="C28" s="37" t="s">
        <v>94</v>
      </c>
      <c r="D28" s="103"/>
      <c r="E28" s="38" t="s">
        <v>97</v>
      </c>
      <c r="F28" s="68"/>
      <c r="G28" s="39">
        <f t="shared" si="0"/>
        <v>0</v>
      </c>
      <c r="H28" s="70"/>
      <c r="I28" s="42">
        <f t="shared" si="1"/>
        <v>0</v>
      </c>
      <c r="J28" s="43">
        <f>I28*'Grand Total'!$E$24</f>
        <v>0</v>
      </c>
    </row>
    <row r="29" spans="2:10" x14ac:dyDescent="0.2">
      <c r="B29" s="36"/>
      <c r="C29" s="37"/>
      <c r="D29" s="103"/>
      <c r="E29" s="38" t="s">
        <v>144</v>
      </c>
      <c r="F29" s="68"/>
      <c r="G29" s="39">
        <f t="shared" ref="G29:G32" si="5">+D29*F29</f>
        <v>0</v>
      </c>
      <c r="H29" s="70"/>
      <c r="I29" s="42">
        <f t="shared" ref="I29:I32" si="6">H29*D29</f>
        <v>0</v>
      </c>
      <c r="J29" s="43">
        <f>I29*'Grand Total'!$E$24</f>
        <v>0</v>
      </c>
    </row>
    <row r="30" spans="2:10" x14ac:dyDescent="0.2">
      <c r="B30" s="36"/>
      <c r="C30" s="37"/>
      <c r="D30" s="103"/>
      <c r="E30" s="38"/>
      <c r="F30" s="68"/>
      <c r="G30" s="39">
        <f t="shared" si="5"/>
        <v>0</v>
      </c>
      <c r="H30" s="70"/>
      <c r="I30" s="42">
        <f t="shared" si="6"/>
        <v>0</v>
      </c>
      <c r="J30" s="43">
        <f>I30*'Grand Total'!$E$24</f>
        <v>0</v>
      </c>
    </row>
    <row r="31" spans="2:10" x14ac:dyDescent="0.2">
      <c r="B31" s="36"/>
      <c r="C31" s="37"/>
      <c r="D31" s="103"/>
      <c r="E31" s="38"/>
      <c r="F31" s="68"/>
      <c r="G31" s="39">
        <f t="shared" si="5"/>
        <v>0</v>
      </c>
      <c r="H31" s="70"/>
      <c r="I31" s="42">
        <f t="shared" si="6"/>
        <v>0</v>
      </c>
      <c r="J31" s="43">
        <f>I31*'Grand Total'!$E$24</f>
        <v>0</v>
      </c>
    </row>
    <row r="32" spans="2:10" x14ac:dyDescent="0.2">
      <c r="B32" s="36"/>
      <c r="C32" s="37"/>
      <c r="D32" s="103"/>
      <c r="E32" s="38"/>
      <c r="F32" s="68"/>
      <c r="G32" s="39">
        <f t="shared" si="5"/>
        <v>0</v>
      </c>
      <c r="H32" s="70"/>
      <c r="I32" s="42">
        <f t="shared" si="6"/>
        <v>0</v>
      </c>
      <c r="J32" s="43">
        <f>I32*'Grand Total'!$E$24</f>
        <v>0</v>
      </c>
    </row>
    <row r="33" spans="2:10" x14ac:dyDescent="0.2">
      <c r="B33" s="36"/>
      <c r="C33" s="56"/>
      <c r="D33" s="73"/>
      <c r="E33" s="38"/>
      <c r="F33" s="39"/>
      <c r="G33" s="43"/>
      <c r="H33" s="74"/>
      <c r="I33" s="42"/>
      <c r="J33" s="42"/>
    </row>
    <row r="34" spans="2:10" ht="13.5" thickBot="1" x14ac:dyDescent="0.25">
      <c r="B34" s="71"/>
      <c r="C34" s="72"/>
      <c r="D34" s="72"/>
      <c r="E34" s="46" t="s">
        <v>177</v>
      </c>
      <c r="F34" s="75"/>
      <c r="G34" s="76"/>
      <c r="H34" s="74"/>
      <c r="I34" s="42"/>
      <c r="J34" s="77"/>
    </row>
    <row r="35" spans="2:10" ht="13.5" thickBot="1" x14ac:dyDescent="0.25">
      <c r="B35" s="78"/>
      <c r="C35" s="78"/>
      <c r="D35" s="78"/>
      <c r="E35" s="79" t="s">
        <v>0</v>
      </c>
      <c r="F35" s="51"/>
      <c r="G35" s="52"/>
      <c r="H35" s="53"/>
      <c r="I35" s="54"/>
      <c r="J35" s="94">
        <f>SUM(G10:G32)+SUM(J10:J32)</f>
        <v>0</v>
      </c>
    </row>
    <row r="36" spans="2:10" ht="13.5" thickBot="1" x14ac:dyDescent="0.25">
      <c r="B36" s="80"/>
      <c r="C36" s="80"/>
      <c r="D36" s="80"/>
      <c r="E36" s="81"/>
      <c r="F36" s="82"/>
      <c r="G36" s="83"/>
      <c r="H36" s="84"/>
      <c r="I36" s="12"/>
      <c r="J36" s="12"/>
    </row>
    <row r="37" spans="2:10" ht="36" customHeight="1" thickBot="1" x14ac:dyDescent="0.25">
      <c r="B37" s="32" t="s">
        <v>2</v>
      </c>
      <c r="C37" s="32" t="s">
        <v>3</v>
      </c>
      <c r="D37" s="32" t="s">
        <v>1</v>
      </c>
      <c r="E37" s="33" t="s">
        <v>99</v>
      </c>
      <c r="F37" s="34" t="s">
        <v>137</v>
      </c>
      <c r="G37" s="34" t="s">
        <v>12</v>
      </c>
      <c r="H37" s="35" t="s">
        <v>9</v>
      </c>
      <c r="I37" s="35" t="s">
        <v>10</v>
      </c>
      <c r="J37" s="35" t="s">
        <v>11</v>
      </c>
    </row>
    <row r="38" spans="2:10" x14ac:dyDescent="0.2">
      <c r="B38" s="71"/>
      <c r="C38" s="72"/>
      <c r="D38" s="104"/>
      <c r="E38" s="90"/>
      <c r="F38" s="24"/>
      <c r="G38" s="39">
        <f>+D38*F38</f>
        <v>0</v>
      </c>
      <c r="H38" s="70"/>
      <c r="I38" s="42">
        <f>H38*D38</f>
        <v>0</v>
      </c>
      <c r="J38" s="43">
        <f>I38*'Grand Total'!$E$24</f>
        <v>0</v>
      </c>
    </row>
    <row r="39" spans="2:10" x14ac:dyDescent="0.2">
      <c r="B39" s="71"/>
      <c r="C39" s="72"/>
      <c r="D39" s="104"/>
      <c r="E39" s="90"/>
      <c r="F39" s="24"/>
      <c r="G39" s="39">
        <f t="shared" ref="G39:G42" si="7">+D39*F39</f>
        <v>0</v>
      </c>
      <c r="H39" s="70"/>
      <c r="I39" s="42">
        <f t="shared" ref="I39:I42" si="8">H39*D39</f>
        <v>0</v>
      </c>
      <c r="J39" s="43">
        <f>I39*'Grand Total'!$E$24</f>
        <v>0</v>
      </c>
    </row>
    <row r="40" spans="2:10" x14ac:dyDescent="0.2">
      <c r="B40" s="71"/>
      <c r="C40" s="72"/>
      <c r="D40" s="104"/>
      <c r="E40" s="90"/>
      <c r="F40" s="24"/>
      <c r="G40" s="39">
        <f t="shared" si="7"/>
        <v>0</v>
      </c>
      <c r="H40" s="70"/>
      <c r="I40" s="42">
        <f t="shared" si="8"/>
        <v>0</v>
      </c>
      <c r="J40" s="43">
        <f>I40*'Grand Total'!$E$24</f>
        <v>0</v>
      </c>
    </row>
    <row r="41" spans="2:10" x14ac:dyDescent="0.2">
      <c r="B41" s="71"/>
      <c r="C41" s="72"/>
      <c r="D41" s="104"/>
      <c r="E41" s="90"/>
      <c r="F41" s="24"/>
      <c r="G41" s="39">
        <f t="shared" si="7"/>
        <v>0</v>
      </c>
      <c r="H41" s="70"/>
      <c r="I41" s="42">
        <f t="shared" si="8"/>
        <v>0</v>
      </c>
      <c r="J41" s="43">
        <f>I41*'Grand Total'!$E$24</f>
        <v>0</v>
      </c>
    </row>
    <row r="42" spans="2:10" x14ac:dyDescent="0.2">
      <c r="B42" s="71"/>
      <c r="C42" s="72"/>
      <c r="D42" s="104"/>
      <c r="E42" s="90"/>
      <c r="F42" s="24"/>
      <c r="G42" s="39">
        <f t="shared" si="7"/>
        <v>0</v>
      </c>
      <c r="H42" s="70"/>
      <c r="I42" s="42">
        <f t="shared" si="8"/>
        <v>0</v>
      </c>
      <c r="J42" s="43">
        <f>I42*'Grand Total'!$E$24</f>
        <v>0</v>
      </c>
    </row>
    <row r="43" spans="2:10" x14ac:dyDescent="0.2">
      <c r="B43" s="71"/>
      <c r="C43" s="72"/>
      <c r="D43" s="104"/>
      <c r="E43" s="90"/>
      <c r="F43" s="24"/>
      <c r="G43" s="39">
        <f>+D43*F43</f>
        <v>0</v>
      </c>
      <c r="H43" s="70"/>
      <c r="I43" s="42">
        <f>H43*D43</f>
        <v>0</v>
      </c>
      <c r="J43" s="43">
        <f>I43*'Grand Total'!$E$24</f>
        <v>0</v>
      </c>
    </row>
    <row r="44" spans="2:10" ht="13.5" thickBot="1" x14ac:dyDescent="0.25">
      <c r="B44" s="42"/>
      <c r="C44" s="12"/>
      <c r="D44" s="42"/>
      <c r="E44" s="85"/>
      <c r="F44" s="43"/>
      <c r="G44" s="39"/>
      <c r="H44" s="45"/>
      <c r="I44" s="42"/>
      <c r="J44" s="43"/>
    </row>
    <row r="45" spans="2:10" ht="13.5" thickBot="1" x14ac:dyDescent="0.25">
      <c r="B45" s="63"/>
      <c r="C45" s="86"/>
      <c r="D45" s="63"/>
      <c r="E45" s="87" t="s">
        <v>15</v>
      </c>
      <c r="F45" s="88"/>
      <c r="G45" s="52"/>
      <c r="H45" s="53"/>
      <c r="I45" s="54"/>
      <c r="J45" s="55">
        <f>SUM(G38:G43)+SUM(J38:J43)</f>
        <v>0</v>
      </c>
    </row>
  </sheetData>
  <sheetProtection selectLockedCells="1"/>
  <customSheetViews>
    <customSheetView guid="{3E842511-23E9-411A-81C3-49DA0CD0D1AF}" showPageBreaks="1" fitToPage="1" view="pageLayout">
      <selection activeCell="E14" sqref="E14"/>
      <pageMargins left="0.75" right="0.75" top="1" bottom="1" header="0.5" footer="0.5"/>
      <pageSetup paperSize="9" scale="83" orientation="landscape" r:id="rId1"/>
      <headerFooter alignWithMargins="0"/>
    </customSheetView>
  </customSheetViews>
  <mergeCells count="6">
    <mergeCell ref="E5:G5"/>
    <mergeCell ref="E6:G6"/>
    <mergeCell ref="E1:G1"/>
    <mergeCell ref="E2:G2"/>
    <mergeCell ref="E3:G3"/>
    <mergeCell ref="E4:G4"/>
  </mergeCells>
  <phoneticPr fontId="8" type="noConversion"/>
  <pageMargins left="1.5354330708661419" right="0.74803149606299213" top="0.39370078740157483" bottom="0.39370078740157483" header="0" footer="0"/>
  <pageSetup paperSize="9" scale="74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137E-93C4-4977-9E3C-A4D9B8F7CDCF}">
  <sheetPr>
    <pageSetUpPr fitToPage="1"/>
  </sheetPr>
  <dimension ref="B1:J46"/>
  <sheetViews>
    <sheetView topLeftCell="A7" zoomScaleNormal="100" workbookViewId="0">
      <selection activeCell="E35" sqref="E35"/>
    </sheetView>
  </sheetViews>
  <sheetFormatPr defaultColWidth="11.42578125" defaultRowHeight="12.75" x14ac:dyDescent="0.2"/>
  <cols>
    <col min="1" max="1" width="3.7109375" customWidth="1"/>
    <col min="2" max="3" width="11.7109375" customWidth="1"/>
    <col min="4" max="4" width="6.7109375" customWidth="1"/>
    <col min="5" max="5" width="60.7109375" customWidth="1"/>
    <col min="6" max="7" width="17.140625" style="15" customWidth="1"/>
    <col min="8" max="8" width="10.7109375" customWidth="1"/>
    <col min="9" max="9" width="9.140625" customWidth="1"/>
    <col min="10" max="10" width="15.7109375" customWidth="1"/>
  </cols>
  <sheetData>
    <row r="1" spans="2:10" x14ac:dyDescent="0.2">
      <c r="E1" s="143" t="str">
        <f>'Grand Total'!D1</f>
        <v>Zalando Quotation sheet Template</v>
      </c>
      <c r="F1" s="137"/>
      <c r="G1" s="138"/>
    </row>
    <row r="2" spans="2:10" ht="21" customHeight="1" x14ac:dyDescent="0.25">
      <c r="B2" s="5"/>
      <c r="C2" s="5"/>
      <c r="D2" s="5"/>
      <c r="E2" s="139"/>
      <c r="F2" s="131"/>
      <c r="G2" s="132"/>
    </row>
    <row r="3" spans="2:10" ht="12.75" customHeight="1" x14ac:dyDescent="0.2">
      <c r="E3" s="130" t="str">
        <f>'Grand Total'!D3</f>
        <v>QUOTATION ZALANDO GF6 Verona Italy</v>
      </c>
      <c r="F3" s="144"/>
      <c r="G3" s="145"/>
    </row>
    <row r="4" spans="2:10" ht="18" x14ac:dyDescent="0.25">
      <c r="B4" s="6"/>
      <c r="C4" s="6"/>
      <c r="D4" s="6"/>
      <c r="E4" s="130"/>
      <c r="F4" s="131"/>
      <c r="G4" s="132"/>
    </row>
    <row r="5" spans="2:10" x14ac:dyDescent="0.2">
      <c r="B5" s="1"/>
      <c r="C5" s="1"/>
      <c r="D5" s="1"/>
      <c r="E5" s="130" t="str">
        <f>'Grand Total'!D7</f>
        <v>Date: 17-1-2019</v>
      </c>
      <c r="F5" s="131"/>
      <c r="G5" s="132"/>
    </row>
    <row r="6" spans="2:10" ht="13.5" thickBot="1" x14ac:dyDescent="0.25">
      <c r="B6" s="1"/>
      <c r="C6" s="1"/>
      <c r="D6" s="1"/>
      <c r="E6" s="140"/>
      <c r="F6" s="141"/>
      <c r="G6" s="142"/>
    </row>
    <row r="7" spans="2:10" x14ac:dyDescent="0.2">
      <c r="B7" s="1"/>
      <c r="C7" s="1"/>
      <c r="D7" s="1"/>
      <c r="E7" s="10"/>
    </row>
    <row r="8" spans="2:10" ht="13.5" thickBot="1" x14ac:dyDescent="0.25">
      <c r="B8" s="7"/>
      <c r="C8" s="7"/>
      <c r="D8" s="7"/>
      <c r="E8" s="1"/>
    </row>
    <row r="9" spans="2:10" ht="36" customHeight="1" thickBot="1" x14ac:dyDescent="0.25">
      <c r="B9" s="32" t="s">
        <v>2</v>
      </c>
      <c r="C9" s="32" t="s">
        <v>3</v>
      </c>
      <c r="D9" s="32" t="s">
        <v>1</v>
      </c>
      <c r="E9" s="33" t="s">
        <v>148</v>
      </c>
      <c r="F9" s="34" t="s">
        <v>137</v>
      </c>
      <c r="G9" s="34" t="s">
        <v>12</v>
      </c>
      <c r="H9" s="35" t="s">
        <v>9</v>
      </c>
      <c r="I9" s="35" t="s">
        <v>10</v>
      </c>
      <c r="J9" s="35" t="s">
        <v>11</v>
      </c>
    </row>
    <row r="10" spans="2:10" x14ac:dyDescent="0.2">
      <c r="B10" s="71"/>
      <c r="C10" s="72"/>
      <c r="D10" s="104">
        <v>118</v>
      </c>
      <c r="E10" s="40" t="s">
        <v>150</v>
      </c>
      <c r="F10" s="68"/>
      <c r="G10" s="39">
        <f t="shared" ref="G10:G33" si="0">+D10*F10</f>
        <v>0</v>
      </c>
      <c r="H10" s="69"/>
      <c r="I10" s="40">
        <f t="shared" ref="I10:I33" si="1">H10*D10</f>
        <v>0</v>
      </c>
      <c r="J10" s="41">
        <f>I10*'Grand Total'!$E$24</f>
        <v>0</v>
      </c>
    </row>
    <row r="11" spans="2:10" x14ac:dyDescent="0.2">
      <c r="B11" s="71"/>
      <c r="C11" s="72"/>
      <c r="D11" s="104"/>
      <c r="E11" s="90" t="s">
        <v>151</v>
      </c>
      <c r="F11" s="68"/>
      <c r="G11" s="39">
        <f t="shared" si="0"/>
        <v>0</v>
      </c>
      <c r="H11" s="70"/>
      <c r="I11" s="42">
        <f t="shared" si="1"/>
        <v>0</v>
      </c>
      <c r="J11" s="43">
        <f>I11*'Grand Total'!$E$24</f>
        <v>0</v>
      </c>
    </row>
    <row r="12" spans="2:10" x14ac:dyDescent="0.2">
      <c r="B12" s="71"/>
      <c r="C12" s="72"/>
      <c r="D12" s="104">
        <v>3</v>
      </c>
      <c r="E12" s="90" t="s">
        <v>172</v>
      </c>
      <c r="F12" s="68"/>
      <c r="G12" s="39"/>
      <c r="H12" s="70"/>
      <c r="I12" s="42"/>
      <c r="J12" s="43"/>
    </row>
    <row r="13" spans="2:10" x14ac:dyDescent="0.2">
      <c r="B13" s="71"/>
      <c r="C13" s="72"/>
      <c r="D13" s="104"/>
      <c r="E13" s="42" t="s">
        <v>152</v>
      </c>
      <c r="F13" s="68"/>
      <c r="G13" s="39">
        <f t="shared" si="0"/>
        <v>0</v>
      </c>
      <c r="H13" s="70"/>
      <c r="I13" s="42">
        <f t="shared" si="1"/>
        <v>0</v>
      </c>
      <c r="J13" s="43">
        <f>I13*'Grand Total'!$E$24</f>
        <v>0</v>
      </c>
    </row>
    <row r="14" spans="2:10" x14ac:dyDescent="0.2">
      <c r="B14" s="36"/>
      <c r="C14" s="72"/>
      <c r="D14" s="104">
        <v>121</v>
      </c>
      <c r="E14" s="42" t="s">
        <v>153</v>
      </c>
      <c r="F14" s="68"/>
      <c r="G14" s="39">
        <f t="shared" si="0"/>
        <v>0</v>
      </c>
      <c r="H14" s="70"/>
      <c r="I14" s="42">
        <f t="shared" si="1"/>
        <v>0</v>
      </c>
      <c r="J14" s="43">
        <f>I14*'Grand Total'!$E$24</f>
        <v>0</v>
      </c>
    </row>
    <row r="15" spans="2:10" x14ac:dyDescent="0.2">
      <c r="B15" s="71"/>
      <c r="C15" s="72"/>
      <c r="D15" s="104"/>
      <c r="E15" s="42" t="s">
        <v>154</v>
      </c>
      <c r="F15" s="68"/>
      <c r="G15" s="39">
        <f t="shared" si="0"/>
        <v>0</v>
      </c>
      <c r="H15" s="70"/>
      <c r="I15" s="42">
        <f t="shared" si="1"/>
        <v>0</v>
      </c>
      <c r="J15" s="43">
        <f>I15*'Grand Total'!$E$24</f>
        <v>0</v>
      </c>
    </row>
    <row r="16" spans="2:10" x14ac:dyDescent="0.2">
      <c r="B16" s="71"/>
      <c r="C16" s="72"/>
      <c r="D16" s="104">
        <v>121</v>
      </c>
      <c r="E16" s="42" t="s">
        <v>155</v>
      </c>
      <c r="F16" s="68"/>
      <c r="G16" s="39">
        <f t="shared" si="0"/>
        <v>0</v>
      </c>
      <c r="H16" s="70"/>
      <c r="I16" s="42">
        <f t="shared" si="1"/>
        <v>0</v>
      </c>
      <c r="J16" s="43">
        <f>I16*'Grand Total'!$E$24</f>
        <v>0</v>
      </c>
    </row>
    <row r="17" spans="2:10" x14ac:dyDescent="0.2">
      <c r="B17" s="71"/>
      <c r="C17" s="72"/>
      <c r="D17" s="104">
        <v>121</v>
      </c>
      <c r="E17" s="42" t="s">
        <v>156</v>
      </c>
      <c r="F17" s="68"/>
      <c r="G17" s="39">
        <f t="shared" si="0"/>
        <v>0</v>
      </c>
      <c r="H17" s="70"/>
      <c r="I17" s="42">
        <f t="shared" si="1"/>
        <v>0</v>
      </c>
      <c r="J17" s="43">
        <f>I17*'Grand Total'!$E$24</f>
        <v>0</v>
      </c>
    </row>
    <row r="18" spans="2:10" x14ac:dyDescent="0.2">
      <c r="B18" s="71"/>
      <c r="C18" s="72"/>
      <c r="D18" s="104"/>
      <c r="E18" s="42" t="s">
        <v>157</v>
      </c>
      <c r="F18" s="68"/>
      <c r="G18" s="39">
        <f t="shared" si="0"/>
        <v>0</v>
      </c>
      <c r="H18" s="70"/>
      <c r="I18" s="42">
        <f t="shared" si="1"/>
        <v>0</v>
      </c>
      <c r="J18" s="43">
        <f>I18*'Grand Total'!$E$24</f>
        <v>0</v>
      </c>
    </row>
    <row r="19" spans="2:10" x14ac:dyDescent="0.2">
      <c r="B19" s="71"/>
      <c r="C19" s="72"/>
      <c r="D19" s="104"/>
      <c r="E19" s="42" t="s">
        <v>158</v>
      </c>
      <c r="F19" s="68"/>
      <c r="G19" s="39">
        <f t="shared" si="0"/>
        <v>0</v>
      </c>
      <c r="H19" s="70"/>
      <c r="I19" s="42">
        <f t="shared" si="1"/>
        <v>0</v>
      </c>
      <c r="J19" s="43">
        <f>I19*'Grand Total'!$E$24</f>
        <v>0</v>
      </c>
    </row>
    <row r="20" spans="2:10" x14ac:dyDescent="0.2">
      <c r="B20" s="71"/>
      <c r="C20" s="72"/>
      <c r="D20" s="104"/>
      <c r="E20" s="42" t="s">
        <v>159</v>
      </c>
      <c r="F20" s="68"/>
      <c r="G20" s="39">
        <f t="shared" si="0"/>
        <v>0</v>
      </c>
      <c r="H20" s="70"/>
      <c r="I20" s="42">
        <f t="shared" si="1"/>
        <v>0</v>
      </c>
      <c r="J20" s="43">
        <f>I20*'Grand Total'!$E$24</f>
        <v>0</v>
      </c>
    </row>
    <row r="21" spans="2:10" x14ac:dyDescent="0.2">
      <c r="B21" s="71"/>
      <c r="C21" s="72"/>
      <c r="D21" s="104"/>
      <c r="E21" s="42" t="s">
        <v>160</v>
      </c>
      <c r="F21" s="68"/>
      <c r="G21" s="39">
        <f t="shared" si="0"/>
        <v>0</v>
      </c>
      <c r="H21" s="70"/>
      <c r="I21" s="42">
        <f t="shared" si="1"/>
        <v>0</v>
      </c>
      <c r="J21" s="43">
        <f>I21*'Grand Total'!$E$24</f>
        <v>0</v>
      </c>
    </row>
    <row r="22" spans="2:10" x14ac:dyDescent="0.2">
      <c r="B22" s="71"/>
      <c r="C22" s="72"/>
      <c r="D22" s="104"/>
      <c r="E22" s="42" t="s">
        <v>161</v>
      </c>
      <c r="F22" s="68"/>
      <c r="G22" s="39">
        <f t="shared" si="0"/>
        <v>0</v>
      </c>
      <c r="H22" s="70"/>
      <c r="I22" s="42">
        <f t="shared" si="1"/>
        <v>0</v>
      </c>
      <c r="J22" s="43">
        <f>I22*'Grand Total'!$E$24</f>
        <v>0</v>
      </c>
    </row>
    <row r="23" spans="2:10" x14ac:dyDescent="0.2">
      <c r="B23" s="71"/>
      <c r="C23" s="72"/>
      <c r="D23" s="104"/>
      <c r="E23" s="42" t="s">
        <v>162</v>
      </c>
      <c r="F23" s="68"/>
      <c r="G23" s="39">
        <f t="shared" si="0"/>
        <v>0</v>
      </c>
      <c r="H23" s="70"/>
      <c r="I23" s="42">
        <f t="shared" si="1"/>
        <v>0</v>
      </c>
      <c r="J23" s="43">
        <f>I23*'Grand Total'!$E$24</f>
        <v>0</v>
      </c>
    </row>
    <row r="24" spans="2:10" x14ac:dyDescent="0.2">
      <c r="B24" s="71"/>
      <c r="C24" s="72"/>
      <c r="D24" s="104"/>
      <c r="E24" s="42"/>
      <c r="F24" s="68"/>
      <c r="G24" s="39">
        <f t="shared" si="0"/>
        <v>0</v>
      </c>
      <c r="H24" s="70"/>
      <c r="I24" s="42">
        <f t="shared" si="1"/>
        <v>0</v>
      </c>
      <c r="J24" s="43">
        <f>I24*'Grand Total'!$E$24</f>
        <v>0</v>
      </c>
    </row>
    <row r="25" spans="2:10" x14ac:dyDescent="0.2">
      <c r="B25" s="71"/>
      <c r="C25" s="72"/>
      <c r="D25" s="104"/>
      <c r="E25" s="42"/>
      <c r="F25" s="68"/>
      <c r="G25" s="39">
        <f t="shared" si="0"/>
        <v>0</v>
      </c>
      <c r="H25" s="70"/>
      <c r="I25" s="42">
        <f t="shared" si="1"/>
        <v>0</v>
      </c>
      <c r="J25" s="43">
        <f>I25*'Grand Total'!$E$24</f>
        <v>0</v>
      </c>
    </row>
    <row r="26" spans="2:10" x14ac:dyDescent="0.2">
      <c r="B26" s="71"/>
      <c r="C26" s="72"/>
      <c r="D26" s="104"/>
      <c r="E26" s="42"/>
      <c r="F26" s="68"/>
      <c r="G26" s="39">
        <f t="shared" si="0"/>
        <v>0</v>
      </c>
      <c r="H26" s="70"/>
      <c r="I26" s="42">
        <f t="shared" si="1"/>
        <v>0</v>
      </c>
      <c r="J26" s="43">
        <f>I26*'Grand Total'!$E$24</f>
        <v>0</v>
      </c>
    </row>
    <row r="27" spans="2:10" x14ac:dyDescent="0.2">
      <c r="B27" s="36" t="s">
        <v>93</v>
      </c>
      <c r="C27" s="37" t="s">
        <v>94</v>
      </c>
      <c r="D27" s="103"/>
      <c r="E27" s="38" t="s">
        <v>146</v>
      </c>
      <c r="F27" s="68"/>
      <c r="G27" s="39">
        <f t="shared" si="0"/>
        <v>0</v>
      </c>
      <c r="H27" s="70"/>
      <c r="I27" s="42">
        <f t="shared" si="1"/>
        <v>0</v>
      </c>
      <c r="J27" s="43">
        <f>I27*'Grand Total'!$E$24</f>
        <v>0</v>
      </c>
    </row>
    <row r="28" spans="2:10" x14ac:dyDescent="0.2">
      <c r="B28" s="36" t="s">
        <v>93</v>
      </c>
      <c r="C28" s="37" t="s">
        <v>94</v>
      </c>
      <c r="D28" s="103"/>
      <c r="E28" s="38" t="s">
        <v>96</v>
      </c>
      <c r="F28" s="68"/>
      <c r="G28" s="39">
        <f t="shared" si="0"/>
        <v>0</v>
      </c>
      <c r="H28" s="70"/>
      <c r="I28" s="42">
        <f t="shared" si="1"/>
        <v>0</v>
      </c>
      <c r="J28" s="43">
        <f>I28*'Grand Total'!$E$24</f>
        <v>0</v>
      </c>
    </row>
    <row r="29" spans="2:10" x14ac:dyDescent="0.2">
      <c r="B29" s="36" t="s">
        <v>93</v>
      </c>
      <c r="C29" s="37" t="s">
        <v>94</v>
      </c>
      <c r="D29" s="103"/>
      <c r="E29" s="38" t="s">
        <v>97</v>
      </c>
      <c r="F29" s="68"/>
      <c r="G29" s="39">
        <f t="shared" si="0"/>
        <v>0</v>
      </c>
      <c r="H29" s="70"/>
      <c r="I29" s="42">
        <f t="shared" si="1"/>
        <v>0</v>
      </c>
      <c r="J29" s="43">
        <f>I29*'Grand Total'!$E$24</f>
        <v>0</v>
      </c>
    </row>
    <row r="30" spans="2:10" x14ac:dyDescent="0.2">
      <c r="B30" s="36"/>
      <c r="C30" s="37"/>
      <c r="D30" s="103"/>
      <c r="E30" s="38" t="s">
        <v>147</v>
      </c>
      <c r="F30" s="68"/>
      <c r="G30" s="39">
        <f t="shared" si="0"/>
        <v>0</v>
      </c>
      <c r="H30" s="70"/>
      <c r="I30" s="42">
        <f t="shared" si="1"/>
        <v>0</v>
      </c>
      <c r="J30" s="43">
        <f>I30*'Grand Total'!$E$24</f>
        <v>0</v>
      </c>
    </row>
    <row r="31" spans="2:10" x14ac:dyDescent="0.2">
      <c r="B31" s="36"/>
      <c r="C31" s="37"/>
      <c r="D31" s="103"/>
      <c r="E31" s="38"/>
      <c r="F31" s="68"/>
      <c r="G31" s="39">
        <f t="shared" si="0"/>
        <v>0</v>
      </c>
      <c r="H31" s="70"/>
      <c r="I31" s="42">
        <f t="shared" si="1"/>
        <v>0</v>
      </c>
      <c r="J31" s="43">
        <f>I31*'Grand Total'!$E$24</f>
        <v>0</v>
      </c>
    </row>
    <row r="32" spans="2:10" x14ac:dyDescent="0.2">
      <c r="B32" s="36"/>
      <c r="C32" s="37"/>
      <c r="D32" s="103"/>
      <c r="E32" s="38"/>
      <c r="F32" s="68"/>
      <c r="G32" s="39">
        <f t="shared" si="0"/>
        <v>0</v>
      </c>
      <c r="H32" s="70"/>
      <c r="I32" s="42">
        <f t="shared" si="1"/>
        <v>0</v>
      </c>
      <c r="J32" s="43">
        <f>I32*'Grand Total'!$E$24</f>
        <v>0</v>
      </c>
    </row>
    <row r="33" spans="2:10" x14ac:dyDescent="0.2">
      <c r="B33" s="36"/>
      <c r="C33" s="37"/>
      <c r="D33" s="103"/>
      <c r="E33" s="38"/>
      <c r="F33" s="68"/>
      <c r="G33" s="39">
        <f t="shared" si="0"/>
        <v>0</v>
      </c>
      <c r="H33" s="70"/>
      <c r="I33" s="42">
        <f t="shared" si="1"/>
        <v>0</v>
      </c>
      <c r="J33" s="43">
        <f>I33*'Grand Total'!$E$24</f>
        <v>0</v>
      </c>
    </row>
    <row r="34" spans="2:10" x14ac:dyDescent="0.2">
      <c r="B34" s="36"/>
      <c r="C34" s="56"/>
      <c r="D34" s="73"/>
      <c r="E34" s="38"/>
      <c r="F34" s="39"/>
      <c r="G34" s="43"/>
      <c r="H34" s="74"/>
      <c r="I34" s="42"/>
      <c r="J34" s="42"/>
    </row>
    <row r="35" spans="2:10" ht="13.5" thickBot="1" x14ac:dyDescent="0.25">
      <c r="B35" s="71"/>
      <c r="C35" s="72"/>
      <c r="D35" s="72"/>
      <c r="E35" s="46" t="s">
        <v>177</v>
      </c>
      <c r="F35" s="75"/>
      <c r="G35" s="76"/>
      <c r="H35" s="74"/>
      <c r="I35" s="42"/>
      <c r="J35" s="77"/>
    </row>
    <row r="36" spans="2:10" ht="13.5" thickBot="1" x14ac:dyDescent="0.25">
      <c r="B36" s="78"/>
      <c r="C36" s="78"/>
      <c r="D36" s="78"/>
      <c r="E36" s="79" t="s">
        <v>0</v>
      </c>
      <c r="F36" s="51"/>
      <c r="G36" s="52"/>
      <c r="H36" s="53"/>
      <c r="I36" s="54"/>
      <c r="J36" s="94">
        <f>SUM(G10:G33)+SUM(J10:J33)</f>
        <v>0</v>
      </c>
    </row>
    <row r="37" spans="2:10" ht="13.5" thickBot="1" x14ac:dyDescent="0.25">
      <c r="B37" s="80"/>
      <c r="C37" s="80"/>
      <c r="D37" s="80"/>
      <c r="E37" s="81"/>
      <c r="F37" s="82"/>
      <c r="G37" s="83"/>
      <c r="H37" s="84"/>
      <c r="I37" s="12"/>
      <c r="J37" s="12"/>
    </row>
    <row r="38" spans="2:10" ht="36" customHeight="1" thickBot="1" x14ac:dyDescent="0.25">
      <c r="B38" s="32" t="s">
        <v>2</v>
      </c>
      <c r="C38" s="32" t="s">
        <v>3</v>
      </c>
      <c r="D38" s="32" t="s">
        <v>1</v>
      </c>
      <c r="E38" s="33" t="s">
        <v>149</v>
      </c>
      <c r="F38" s="34" t="s">
        <v>137</v>
      </c>
      <c r="G38" s="34" t="s">
        <v>12</v>
      </c>
      <c r="H38" s="35" t="s">
        <v>9</v>
      </c>
      <c r="I38" s="35" t="s">
        <v>10</v>
      </c>
      <c r="J38" s="35" t="s">
        <v>11</v>
      </c>
    </row>
    <row r="39" spans="2:10" x14ac:dyDescent="0.2">
      <c r="B39" s="71"/>
      <c r="C39" s="72"/>
      <c r="D39" s="104"/>
      <c r="E39" s="90"/>
      <c r="F39" s="24"/>
      <c r="G39" s="39">
        <f>+D39*F39</f>
        <v>0</v>
      </c>
      <c r="H39" s="70"/>
      <c r="I39" s="42">
        <f>H39*D39</f>
        <v>0</v>
      </c>
      <c r="J39" s="43">
        <f>I39*'Grand Total'!$E$24</f>
        <v>0</v>
      </c>
    </row>
    <row r="40" spans="2:10" x14ac:dyDescent="0.2">
      <c r="B40" s="71"/>
      <c r="C40" s="72"/>
      <c r="D40" s="104"/>
      <c r="E40" s="90"/>
      <c r="F40" s="24"/>
      <c r="G40" s="39">
        <f t="shared" ref="G40:G43" si="2">+D40*F40</f>
        <v>0</v>
      </c>
      <c r="H40" s="70"/>
      <c r="I40" s="42">
        <f t="shared" ref="I40:I43" si="3">H40*D40</f>
        <v>0</v>
      </c>
      <c r="J40" s="43">
        <f>I40*'Grand Total'!$E$24</f>
        <v>0</v>
      </c>
    </row>
    <row r="41" spans="2:10" x14ac:dyDescent="0.2">
      <c r="B41" s="71"/>
      <c r="C41" s="72"/>
      <c r="D41" s="104"/>
      <c r="E41" s="90"/>
      <c r="F41" s="24"/>
      <c r="G41" s="39">
        <f t="shared" si="2"/>
        <v>0</v>
      </c>
      <c r="H41" s="70"/>
      <c r="I41" s="42">
        <f t="shared" si="3"/>
        <v>0</v>
      </c>
      <c r="J41" s="43">
        <f>I41*'Grand Total'!$E$24</f>
        <v>0</v>
      </c>
    </row>
    <row r="42" spans="2:10" x14ac:dyDescent="0.2">
      <c r="B42" s="71"/>
      <c r="C42" s="72"/>
      <c r="D42" s="104"/>
      <c r="E42" s="90"/>
      <c r="F42" s="24"/>
      <c r="G42" s="39">
        <f t="shared" si="2"/>
        <v>0</v>
      </c>
      <c r="H42" s="70"/>
      <c r="I42" s="42">
        <f t="shared" si="3"/>
        <v>0</v>
      </c>
      <c r="J42" s="43">
        <f>I42*'Grand Total'!$E$24</f>
        <v>0</v>
      </c>
    </row>
    <row r="43" spans="2:10" x14ac:dyDescent="0.2">
      <c r="B43" s="71"/>
      <c r="C43" s="72"/>
      <c r="D43" s="104"/>
      <c r="E43" s="90"/>
      <c r="F43" s="24"/>
      <c r="G43" s="39">
        <f t="shared" si="2"/>
        <v>0</v>
      </c>
      <c r="H43" s="70"/>
      <c r="I43" s="42">
        <f t="shared" si="3"/>
        <v>0</v>
      </c>
      <c r="J43" s="43">
        <f>I43*'Grand Total'!$E$24</f>
        <v>0</v>
      </c>
    </row>
    <row r="44" spans="2:10" x14ac:dyDescent="0.2">
      <c r="B44" s="71"/>
      <c r="C44" s="72"/>
      <c r="D44" s="104"/>
      <c r="E44" s="90"/>
      <c r="F44" s="24"/>
      <c r="G44" s="39">
        <f>+D44*F44</f>
        <v>0</v>
      </c>
      <c r="H44" s="70"/>
      <c r="I44" s="42">
        <f>H44*D44</f>
        <v>0</v>
      </c>
      <c r="J44" s="43">
        <f>I44*'Grand Total'!$E$24</f>
        <v>0</v>
      </c>
    </row>
    <row r="45" spans="2:10" ht="13.5" thickBot="1" x14ac:dyDescent="0.25">
      <c r="B45" s="42"/>
      <c r="C45" s="12"/>
      <c r="D45" s="42"/>
      <c r="E45" s="85"/>
      <c r="F45" s="43"/>
      <c r="G45" s="39"/>
      <c r="H45" s="45"/>
      <c r="I45" s="42"/>
      <c r="J45" s="43"/>
    </row>
    <row r="46" spans="2:10" ht="13.5" thickBot="1" x14ac:dyDescent="0.25">
      <c r="B46" s="63"/>
      <c r="C46" s="86"/>
      <c r="D46" s="63"/>
      <c r="E46" s="87" t="s">
        <v>15</v>
      </c>
      <c r="F46" s="88"/>
      <c r="G46" s="52"/>
      <c r="H46" s="53"/>
      <c r="I46" s="54"/>
      <c r="J46" s="55">
        <f>SUM(G39:G44)+SUM(J39:J44)</f>
        <v>0</v>
      </c>
    </row>
  </sheetData>
  <sheetProtection selectLockedCells="1"/>
  <mergeCells count="6">
    <mergeCell ref="E6:G6"/>
    <mergeCell ref="E1:G1"/>
    <mergeCell ref="E2:G2"/>
    <mergeCell ref="E3:G3"/>
    <mergeCell ref="E4:G4"/>
    <mergeCell ref="E5:G5"/>
  </mergeCells>
  <pageMargins left="1.5354330708661419" right="0.74803149606299213" top="0.39370078740157483" bottom="0.39370078740157483" header="0" footer="0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BA17-21FE-4C01-BD2F-E4219285E7C0}">
  <sheetPr>
    <pageSetUpPr fitToPage="1"/>
  </sheetPr>
  <dimension ref="B1:J45"/>
  <sheetViews>
    <sheetView topLeftCell="A7" zoomScaleNormal="100" workbookViewId="0">
      <selection activeCell="E23" sqref="E23"/>
    </sheetView>
  </sheetViews>
  <sheetFormatPr defaultColWidth="11.42578125" defaultRowHeight="12.75" x14ac:dyDescent="0.2"/>
  <cols>
    <col min="1" max="1" width="3.7109375" customWidth="1"/>
    <col min="2" max="3" width="11.7109375" customWidth="1"/>
    <col min="4" max="4" width="6.7109375" customWidth="1"/>
    <col min="5" max="5" width="60.7109375" customWidth="1"/>
    <col min="6" max="7" width="17.140625" style="15" customWidth="1"/>
    <col min="8" max="8" width="10.7109375" customWidth="1"/>
    <col min="9" max="9" width="9.140625" customWidth="1"/>
    <col min="10" max="10" width="15.7109375" customWidth="1"/>
  </cols>
  <sheetData>
    <row r="1" spans="2:10" x14ac:dyDescent="0.2">
      <c r="E1" s="143" t="str">
        <f>'Grand Total'!D1</f>
        <v>Zalando Quotation sheet Template</v>
      </c>
      <c r="F1" s="137"/>
      <c r="G1" s="138"/>
    </row>
    <row r="2" spans="2:10" ht="21" customHeight="1" x14ac:dyDescent="0.25">
      <c r="B2" s="5"/>
      <c r="C2" s="5"/>
      <c r="D2" s="5"/>
      <c r="E2" s="139"/>
      <c r="F2" s="131"/>
      <c r="G2" s="132"/>
    </row>
    <row r="3" spans="2:10" ht="12.75" customHeight="1" x14ac:dyDescent="0.2">
      <c r="E3" s="130" t="str">
        <f>'Grand Total'!D3</f>
        <v>QUOTATION ZALANDO GF6 Verona Italy</v>
      </c>
      <c r="F3" s="144"/>
      <c r="G3" s="145"/>
    </row>
    <row r="4" spans="2:10" ht="18" x14ac:dyDescent="0.25">
      <c r="B4" s="6"/>
      <c r="C4" s="6"/>
      <c r="D4" s="6"/>
      <c r="E4" s="130"/>
      <c r="F4" s="131"/>
      <c r="G4" s="132"/>
    </row>
    <row r="5" spans="2:10" x14ac:dyDescent="0.2">
      <c r="B5" s="1"/>
      <c r="C5" s="1"/>
      <c r="D5" s="1"/>
      <c r="E5" s="130" t="str">
        <f>'Grand Total'!D7</f>
        <v>Date: 17-1-2019</v>
      </c>
      <c r="F5" s="131"/>
      <c r="G5" s="132"/>
    </row>
    <row r="6" spans="2:10" ht="13.5" thickBot="1" x14ac:dyDescent="0.25">
      <c r="B6" s="1"/>
      <c r="C6" s="1"/>
      <c r="D6" s="1"/>
      <c r="E6" s="140"/>
      <c r="F6" s="141"/>
      <c r="G6" s="142"/>
    </row>
    <row r="7" spans="2:10" x14ac:dyDescent="0.2">
      <c r="B7" s="1"/>
      <c r="C7" s="1"/>
      <c r="D7" s="1"/>
      <c r="E7" s="10"/>
    </row>
    <row r="8" spans="2:10" ht="13.5" thickBot="1" x14ac:dyDescent="0.25">
      <c r="B8" s="7"/>
      <c r="C8" s="7"/>
      <c r="D8" s="7"/>
      <c r="E8" s="1"/>
    </row>
    <row r="9" spans="2:10" ht="36" customHeight="1" thickBot="1" x14ac:dyDescent="0.25">
      <c r="B9" s="32" t="s">
        <v>2</v>
      </c>
      <c r="C9" s="32" t="s">
        <v>3</v>
      </c>
      <c r="D9" s="32" t="s">
        <v>1</v>
      </c>
      <c r="E9" s="33" t="s">
        <v>164</v>
      </c>
      <c r="F9" s="34" t="s">
        <v>137</v>
      </c>
      <c r="G9" s="34" t="s">
        <v>12</v>
      </c>
      <c r="H9" s="35" t="s">
        <v>9</v>
      </c>
      <c r="I9" s="35" t="s">
        <v>10</v>
      </c>
      <c r="J9" s="35" t="s">
        <v>11</v>
      </c>
    </row>
    <row r="10" spans="2:10" x14ac:dyDescent="0.2">
      <c r="B10" s="71"/>
      <c r="C10" s="72"/>
      <c r="D10" s="104">
        <v>1</v>
      </c>
      <c r="E10" s="40" t="s">
        <v>166</v>
      </c>
      <c r="F10" s="68"/>
      <c r="G10" s="39">
        <f t="shared" ref="G10:G32" si="0">+D10*F10</f>
        <v>0</v>
      </c>
      <c r="H10" s="69"/>
      <c r="I10" s="40">
        <f t="shared" ref="I10:I32" si="1">H10*D10</f>
        <v>0</v>
      </c>
      <c r="J10" s="41">
        <f>I10*'Grand Total'!$E$24</f>
        <v>0</v>
      </c>
    </row>
    <row r="11" spans="2:10" x14ac:dyDescent="0.2">
      <c r="B11" s="71"/>
      <c r="C11" s="72"/>
      <c r="D11" s="104"/>
      <c r="E11" s="90" t="s">
        <v>167</v>
      </c>
      <c r="F11" s="68"/>
      <c r="G11" s="39">
        <f t="shared" si="0"/>
        <v>0</v>
      </c>
      <c r="H11" s="70"/>
      <c r="I11" s="42">
        <f t="shared" si="1"/>
        <v>0</v>
      </c>
      <c r="J11" s="43">
        <f>I11*'Grand Total'!$E$24</f>
        <v>0</v>
      </c>
    </row>
    <row r="12" spans="2:10" x14ac:dyDescent="0.2">
      <c r="B12" s="71"/>
      <c r="C12" s="72"/>
      <c r="D12" s="104"/>
      <c r="E12" s="42" t="s">
        <v>168</v>
      </c>
      <c r="F12" s="68"/>
      <c r="G12" s="39">
        <f t="shared" si="0"/>
        <v>0</v>
      </c>
      <c r="H12" s="70"/>
      <c r="I12" s="42">
        <f t="shared" si="1"/>
        <v>0</v>
      </c>
      <c r="J12" s="43">
        <f>I12*'Grand Total'!$E$24</f>
        <v>0</v>
      </c>
    </row>
    <row r="13" spans="2:10" x14ac:dyDescent="0.2">
      <c r="B13" s="36"/>
      <c r="C13" s="72"/>
      <c r="D13" s="104"/>
      <c r="E13" s="42" t="s">
        <v>169</v>
      </c>
      <c r="F13" s="68"/>
      <c r="G13" s="39">
        <f t="shared" si="0"/>
        <v>0</v>
      </c>
      <c r="H13" s="70"/>
      <c r="I13" s="42">
        <f t="shared" si="1"/>
        <v>0</v>
      </c>
      <c r="J13" s="43">
        <f>I13*'Grand Total'!$E$24</f>
        <v>0</v>
      </c>
    </row>
    <row r="14" spans="2:10" x14ac:dyDescent="0.2">
      <c r="B14" s="71"/>
      <c r="C14" s="72"/>
      <c r="D14" s="104"/>
      <c r="E14" s="42" t="s">
        <v>170</v>
      </c>
      <c r="F14" s="68"/>
      <c r="G14" s="39">
        <f t="shared" si="0"/>
        <v>0</v>
      </c>
      <c r="H14" s="70"/>
      <c r="I14" s="42">
        <f t="shared" si="1"/>
        <v>0</v>
      </c>
      <c r="J14" s="43">
        <f>I14*'Grand Total'!$E$24</f>
        <v>0</v>
      </c>
    </row>
    <row r="15" spans="2:10" x14ac:dyDescent="0.2">
      <c r="B15" s="71"/>
      <c r="C15" s="72"/>
      <c r="D15" s="104"/>
      <c r="E15" s="42" t="s">
        <v>171</v>
      </c>
      <c r="F15" s="68"/>
      <c r="G15" s="39">
        <f t="shared" si="0"/>
        <v>0</v>
      </c>
      <c r="H15" s="70"/>
      <c r="I15" s="42">
        <f t="shared" si="1"/>
        <v>0</v>
      </c>
      <c r="J15" s="43">
        <f>I15*'Grand Total'!$E$24</f>
        <v>0</v>
      </c>
    </row>
    <row r="16" spans="2:10" x14ac:dyDescent="0.2">
      <c r="B16" s="71"/>
      <c r="C16" s="72"/>
      <c r="D16" s="104"/>
      <c r="E16" s="42"/>
      <c r="F16" s="68"/>
      <c r="G16" s="39">
        <f t="shared" si="0"/>
        <v>0</v>
      </c>
      <c r="H16" s="70"/>
      <c r="I16" s="42">
        <f t="shared" si="1"/>
        <v>0</v>
      </c>
      <c r="J16" s="43">
        <f>I16*'Grand Total'!$E$24</f>
        <v>0</v>
      </c>
    </row>
    <row r="17" spans="2:10" x14ac:dyDescent="0.2">
      <c r="B17" s="71"/>
      <c r="C17" s="72"/>
      <c r="D17" s="104"/>
      <c r="E17" s="42"/>
      <c r="F17" s="68"/>
      <c r="G17" s="39">
        <f t="shared" si="0"/>
        <v>0</v>
      </c>
      <c r="H17" s="70"/>
      <c r="I17" s="42">
        <f t="shared" si="1"/>
        <v>0</v>
      </c>
      <c r="J17" s="43">
        <f>I17*'Grand Total'!$E$24</f>
        <v>0</v>
      </c>
    </row>
    <row r="18" spans="2:10" x14ac:dyDescent="0.2">
      <c r="B18" s="71"/>
      <c r="C18" s="72"/>
      <c r="D18" s="104"/>
      <c r="E18" s="42"/>
      <c r="F18" s="68"/>
      <c r="G18" s="39">
        <f t="shared" si="0"/>
        <v>0</v>
      </c>
      <c r="H18" s="70"/>
      <c r="I18" s="42">
        <f t="shared" si="1"/>
        <v>0</v>
      </c>
      <c r="J18" s="43">
        <f>I18*'Grand Total'!$E$24</f>
        <v>0</v>
      </c>
    </row>
    <row r="19" spans="2:10" x14ac:dyDescent="0.2">
      <c r="B19" s="71"/>
      <c r="C19" s="72"/>
      <c r="D19" s="104"/>
      <c r="E19" s="42"/>
      <c r="F19" s="68"/>
      <c r="G19" s="39">
        <f t="shared" si="0"/>
        <v>0</v>
      </c>
      <c r="H19" s="70"/>
      <c r="I19" s="42">
        <f t="shared" si="1"/>
        <v>0</v>
      </c>
      <c r="J19" s="43">
        <f>I19*'Grand Total'!$E$24</f>
        <v>0</v>
      </c>
    </row>
    <row r="20" spans="2:10" x14ac:dyDescent="0.2">
      <c r="B20" s="71"/>
      <c r="C20" s="72"/>
      <c r="D20" s="104"/>
      <c r="E20" s="42"/>
      <c r="F20" s="68"/>
      <c r="G20" s="39">
        <f t="shared" si="0"/>
        <v>0</v>
      </c>
      <c r="H20" s="70"/>
      <c r="I20" s="42">
        <f t="shared" si="1"/>
        <v>0</v>
      </c>
      <c r="J20" s="43">
        <f>I20*'Grand Total'!$E$24</f>
        <v>0</v>
      </c>
    </row>
    <row r="21" spans="2:10" x14ac:dyDescent="0.2">
      <c r="B21" s="71"/>
      <c r="C21" s="72"/>
      <c r="D21" s="104"/>
      <c r="E21" s="42"/>
      <c r="F21" s="68"/>
      <c r="G21" s="39">
        <f t="shared" si="0"/>
        <v>0</v>
      </c>
      <c r="H21" s="70"/>
      <c r="I21" s="42">
        <f t="shared" si="1"/>
        <v>0</v>
      </c>
      <c r="J21" s="43">
        <f>I21*'Grand Total'!$E$24</f>
        <v>0</v>
      </c>
    </row>
    <row r="22" spans="2:10" x14ac:dyDescent="0.2">
      <c r="B22" s="71"/>
      <c r="C22" s="72"/>
      <c r="D22" s="104"/>
      <c r="E22" s="42"/>
      <c r="F22" s="68"/>
      <c r="G22" s="39">
        <f t="shared" si="0"/>
        <v>0</v>
      </c>
      <c r="H22" s="70"/>
      <c r="I22" s="42">
        <f t="shared" si="1"/>
        <v>0</v>
      </c>
      <c r="J22" s="43">
        <f>I22*'Grand Total'!$E$24</f>
        <v>0</v>
      </c>
    </row>
    <row r="23" spans="2:10" x14ac:dyDescent="0.2">
      <c r="B23" s="71"/>
      <c r="C23" s="72"/>
      <c r="D23" s="104"/>
      <c r="E23" s="42"/>
      <c r="F23" s="68"/>
      <c r="G23" s="39">
        <f t="shared" si="0"/>
        <v>0</v>
      </c>
      <c r="H23" s="70"/>
      <c r="I23" s="42">
        <f t="shared" si="1"/>
        <v>0</v>
      </c>
      <c r="J23" s="43">
        <f>I23*'Grand Total'!$E$24</f>
        <v>0</v>
      </c>
    </row>
    <row r="24" spans="2:10" x14ac:dyDescent="0.2">
      <c r="B24" s="71"/>
      <c r="C24" s="72"/>
      <c r="D24" s="104"/>
      <c r="E24" s="42"/>
      <c r="F24" s="68"/>
      <c r="G24" s="39">
        <f t="shared" si="0"/>
        <v>0</v>
      </c>
      <c r="H24" s="70"/>
      <c r="I24" s="42">
        <f t="shared" si="1"/>
        <v>0</v>
      </c>
      <c r="J24" s="43">
        <f>I24*'Grand Total'!$E$24</f>
        <v>0</v>
      </c>
    </row>
    <row r="25" spans="2:10" x14ac:dyDescent="0.2">
      <c r="B25" s="71"/>
      <c r="C25" s="72"/>
      <c r="D25" s="104"/>
      <c r="E25" s="42"/>
      <c r="F25" s="68"/>
      <c r="G25" s="39">
        <f t="shared" si="0"/>
        <v>0</v>
      </c>
      <c r="H25" s="70"/>
      <c r="I25" s="42">
        <f t="shared" si="1"/>
        <v>0</v>
      </c>
      <c r="J25" s="43">
        <f>I25*'Grand Total'!$E$24</f>
        <v>0</v>
      </c>
    </row>
    <row r="26" spans="2:10" x14ac:dyDescent="0.2">
      <c r="B26" s="36" t="s">
        <v>93</v>
      </c>
      <c r="C26" s="37" t="s">
        <v>94</v>
      </c>
      <c r="D26" s="103">
        <v>1</v>
      </c>
      <c r="E26" s="38" t="s">
        <v>163</v>
      </c>
      <c r="F26" s="68"/>
      <c r="G26" s="39">
        <f t="shared" si="0"/>
        <v>0</v>
      </c>
      <c r="H26" s="70"/>
      <c r="I26" s="42">
        <f t="shared" si="1"/>
        <v>0</v>
      </c>
      <c r="J26" s="43">
        <f>I26*'Grand Total'!$E$24</f>
        <v>0</v>
      </c>
    </row>
    <row r="27" spans="2:10" x14ac:dyDescent="0.2">
      <c r="B27" s="36" t="s">
        <v>93</v>
      </c>
      <c r="C27" s="37" t="s">
        <v>94</v>
      </c>
      <c r="D27" s="103">
        <v>1</v>
      </c>
      <c r="E27" s="38" t="s">
        <v>96</v>
      </c>
      <c r="F27" s="68"/>
      <c r="G27" s="39">
        <f t="shared" si="0"/>
        <v>0</v>
      </c>
      <c r="H27" s="70"/>
      <c r="I27" s="42">
        <f t="shared" si="1"/>
        <v>0</v>
      </c>
      <c r="J27" s="43">
        <f>I27*'Grand Total'!$E$24</f>
        <v>0</v>
      </c>
    </row>
    <row r="28" spans="2:10" x14ac:dyDescent="0.2">
      <c r="B28" s="36" t="s">
        <v>93</v>
      </c>
      <c r="C28" s="37" t="s">
        <v>94</v>
      </c>
      <c r="D28" s="103">
        <v>1</v>
      </c>
      <c r="E28" s="38" t="s">
        <v>97</v>
      </c>
      <c r="F28" s="68"/>
      <c r="G28" s="39">
        <f t="shared" si="0"/>
        <v>0</v>
      </c>
      <c r="H28" s="70"/>
      <c r="I28" s="42">
        <f t="shared" si="1"/>
        <v>0</v>
      </c>
      <c r="J28" s="43">
        <f>I28*'Grand Total'!$E$24</f>
        <v>0</v>
      </c>
    </row>
    <row r="29" spans="2:10" x14ac:dyDescent="0.2">
      <c r="B29" s="36"/>
      <c r="C29" s="37"/>
      <c r="D29" s="103"/>
      <c r="E29" s="38" t="s">
        <v>147</v>
      </c>
      <c r="F29" s="68"/>
      <c r="G29" s="39">
        <f t="shared" si="0"/>
        <v>0</v>
      </c>
      <c r="H29" s="70"/>
      <c r="I29" s="42">
        <f t="shared" si="1"/>
        <v>0</v>
      </c>
      <c r="J29" s="43">
        <f>I29*'Grand Total'!$E$24</f>
        <v>0</v>
      </c>
    </row>
    <row r="30" spans="2:10" x14ac:dyDescent="0.2">
      <c r="B30" s="36"/>
      <c r="C30" s="37"/>
      <c r="D30" s="103"/>
      <c r="E30" s="38"/>
      <c r="F30" s="68"/>
      <c r="G30" s="39">
        <f t="shared" si="0"/>
        <v>0</v>
      </c>
      <c r="H30" s="70"/>
      <c r="I30" s="42">
        <f t="shared" si="1"/>
        <v>0</v>
      </c>
      <c r="J30" s="43">
        <f>I30*'Grand Total'!$E$24</f>
        <v>0</v>
      </c>
    </row>
    <row r="31" spans="2:10" x14ac:dyDescent="0.2">
      <c r="B31" s="36"/>
      <c r="C31" s="37"/>
      <c r="D31" s="103"/>
      <c r="E31" s="38"/>
      <c r="F31" s="68"/>
      <c r="G31" s="39">
        <f t="shared" si="0"/>
        <v>0</v>
      </c>
      <c r="H31" s="70"/>
      <c r="I31" s="42">
        <f t="shared" si="1"/>
        <v>0</v>
      </c>
      <c r="J31" s="43">
        <f>I31*'Grand Total'!$E$24</f>
        <v>0</v>
      </c>
    </row>
    <row r="32" spans="2:10" x14ac:dyDescent="0.2">
      <c r="B32" s="36"/>
      <c r="C32" s="37"/>
      <c r="D32" s="103"/>
      <c r="E32" s="38"/>
      <c r="F32" s="68"/>
      <c r="G32" s="39">
        <f t="shared" si="0"/>
        <v>0</v>
      </c>
      <c r="H32" s="70"/>
      <c r="I32" s="42">
        <f t="shared" si="1"/>
        <v>0</v>
      </c>
      <c r="J32" s="43">
        <f>I32*'Grand Total'!$E$24</f>
        <v>0</v>
      </c>
    </row>
    <row r="33" spans="2:10" x14ac:dyDescent="0.2">
      <c r="B33" s="36"/>
      <c r="C33" s="56"/>
      <c r="D33" s="73"/>
      <c r="E33" s="38"/>
      <c r="F33" s="39"/>
      <c r="G33" s="43"/>
      <c r="H33" s="74"/>
      <c r="I33" s="42"/>
      <c r="J33" s="42"/>
    </row>
    <row r="34" spans="2:10" ht="13.5" thickBot="1" x14ac:dyDescent="0.25">
      <c r="B34" s="71"/>
      <c r="C34" s="72"/>
      <c r="D34" s="72"/>
      <c r="E34" s="46" t="s">
        <v>177</v>
      </c>
      <c r="F34" s="75"/>
      <c r="G34" s="76"/>
      <c r="H34" s="74"/>
      <c r="I34" s="42"/>
      <c r="J34" s="77"/>
    </row>
    <row r="35" spans="2:10" ht="13.5" thickBot="1" x14ac:dyDescent="0.25">
      <c r="B35" s="78"/>
      <c r="C35" s="78"/>
      <c r="D35" s="78"/>
      <c r="E35" s="79" t="s">
        <v>0</v>
      </c>
      <c r="F35" s="51"/>
      <c r="G35" s="52"/>
      <c r="H35" s="53"/>
      <c r="I35" s="54"/>
      <c r="J35" s="94">
        <f>SUM(G10:G32)+SUM(J10:J32)</f>
        <v>0</v>
      </c>
    </row>
    <row r="36" spans="2:10" ht="13.5" thickBot="1" x14ac:dyDescent="0.25">
      <c r="B36" s="80"/>
      <c r="C36" s="80"/>
      <c r="D36" s="80"/>
      <c r="E36" s="81"/>
      <c r="F36" s="82"/>
      <c r="G36" s="83"/>
      <c r="H36" s="84"/>
      <c r="I36" s="12"/>
      <c r="J36" s="12"/>
    </row>
    <row r="37" spans="2:10" ht="36" customHeight="1" thickBot="1" x14ac:dyDescent="0.25">
      <c r="B37" s="32" t="s">
        <v>2</v>
      </c>
      <c r="C37" s="32" t="s">
        <v>3</v>
      </c>
      <c r="D37" s="32" t="s">
        <v>1</v>
      </c>
      <c r="E37" s="33" t="s">
        <v>165</v>
      </c>
      <c r="F37" s="34" t="s">
        <v>137</v>
      </c>
      <c r="G37" s="34" t="s">
        <v>12</v>
      </c>
      <c r="H37" s="35" t="s">
        <v>9</v>
      </c>
      <c r="I37" s="35" t="s">
        <v>10</v>
      </c>
      <c r="J37" s="35" t="s">
        <v>11</v>
      </c>
    </row>
    <row r="38" spans="2:10" x14ac:dyDescent="0.2">
      <c r="B38" s="71"/>
      <c r="C38" s="72"/>
      <c r="D38" s="104"/>
      <c r="E38" s="90"/>
      <c r="F38" s="24"/>
      <c r="G38" s="39">
        <f>+D38*F38</f>
        <v>0</v>
      </c>
      <c r="H38" s="70"/>
      <c r="I38" s="42">
        <f>H38*D38</f>
        <v>0</v>
      </c>
      <c r="J38" s="43">
        <f>I38*'Grand Total'!$E$24</f>
        <v>0</v>
      </c>
    </row>
    <row r="39" spans="2:10" x14ac:dyDescent="0.2">
      <c r="B39" s="71"/>
      <c r="C39" s="72"/>
      <c r="D39" s="104"/>
      <c r="E39" s="90"/>
      <c r="F39" s="24"/>
      <c r="G39" s="39">
        <f t="shared" ref="G39:G42" si="2">+D39*F39</f>
        <v>0</v>
      </c>
      <c r="H39" s="70"/>
      <c r="I39" s="42">
        <f t="shared" ref="I39:I42" si="3">H39*D39</f>
        <v>0</v>
      </c>
      <c r="J39" s="43">
        <f>I39*'Grand Total'!$E$24</f>
        <v>0</v>
      </c>
    </row>
    <row r="40" spans="2:10" x14ac:dyDescent="0.2">
      <c r="B40" s="71"/>
      <c r="C40" s="72"/>
      <c r="D40" s="104"/>
      <c r="E40" s="90"/>
      <c r="F40" s="24"/>
      <c r="G40" s="39">
        <f t="shared" si="2"/>
        <v>0</v>
      </c>
      <c r="H40" s="70"/>
      <c r="I40" s="42">
        <f t="shared" si="3"/>
        <v>0</v>
      </c>
      <c r="J40" s="43">
        <f>I40*'Grand Total'!$E$24</f>
        <v>0</v>
      </c>
    </row>
    <row r="41" spans="2:10" x14ac:dyDescent="0.2">
      <c r="B41" s="71"/>
      <c r="C41" s="72"/>
      <c r="D41" s="104"/>
      <c r="E41" s="90"/>
      <c r="F41" s="24"/>
      <c r="G41" s="39">
        <f t="shared" si="2"/>
        <v>0</v>
      </c>
      <c r="H41" s="70"/>
      <c r="I41" s="42">
        <f t="shared" si="3"/>
        <v>0</v>
      </c>
      <c r="J41" s="43">
        <f>I41*'Grand Total'!$E$24</f>
        <v>0</v>
      </c>
    </row>
    <row r="42" spans="2:10" x14ac:dyDescent="0.2">
      <c r="B42" s="71"/>
      <c r="C42" s="72"/>
      <c r="D42" s="104"/>
      <c r="E42" s="90"/>
      <c r="F42" s="24"/>
      <c r="G42" s="39">
        <f t="shared" si="2"/>
        <v>0</v>
      </c>
      <c r="H42" s="70"/>
      <c r="I42" s="42">
        <f t="shared" si="3"/>
        <v>0</v>
      </c>
      <c r="J42" s="43">
        <f>I42*'Grand Total'!$E$24</f>
        <v>0</v>
      </c>
    </row>
    <row r="43" spans="2:10" x14ac:dyDescent="0.2">
      <c r="B43" s="71"/>
      <c r="C43" s="72"/>
      <c r="D43" s="104"/>
      <c r="E43" s="90"/>
      <c r="F43" s="24"/>
      <c r="G43" s="39">
        <f>+D43*F43</f>
        <v>0</v>
      </c>
      <c r="H43" s="70"/>
      <c r="I43" s="42">
        <f>H43*D43</f>
        <v>0</v>
      </c>
      <c r="J43" s="43">
        <f>I43*'Grand Total'!$E$24</f>
        <v>0</v>
      </c>
    </row>
    <row r="44" spans="2:10" ht="13.5" thickBot="1" x14ac:dyDescent="0.25">
      <c r="B44" s="42"/>
      <c r="C44" s="12"/>
      <c r="D44" s="42"/>
      <c r="E44" s="85"/>
      <c r="F44" s="43"/>
      <c r="G44" s="39"/>
      <c r="H44" s="45"/>
      <c r="I44" s="42"/>
      <c r="J44" s="43"/>
    </row>
    <row r="45" spans="2:10" ht="13.5" thickBot="1" x14ac:dyDescent="0.25">
      <c r="B45" s="63"/>
      <c r="C45" s="86"/>
      <c r="D45" s="63"/>
      <c r="E45" s="87" t="s">
        <v>15</v>
      </c>
      <c r="F45" s="88"/>
      <c r="G45" s="52"/>
      <c r="H45" s="53"/>
      <c r="I45" s="54"/>
      <c r="J45" s="55">
        <f>SUM(G38:G43)+SUM(J38:J43)</f>
        <v>0</v>
      </c>
    </row>
  </sheetData>
  <sheetProtection selectLockedCells="1"/>
  <mergeCells count="6">
    <mergeCell ref="E6:G6"/>
    <mergeCell ref="E1:G1"/>
    <mergeCell ref="E2:G2"/>
    <mergeCell ref="E3:G3"/>
    <mergeCell ref="E4:G4"/>
    <mergeCell ref="E5:G5"/>
  </mergeCells>
  <pageMargins left="1.5354330708661419" right="0.74803149606299213" top="0.39370078740157483" bottom="0.39370078740157483" header="0" footer="0"/>
  <pageSetup paperSize="9"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32FE30CE80C44AFEC31C0523D5286" ma:contentTypeVersion="1" ma:contentTypeDescription="Een nieuw document maken." ma:contentTypeScope="" ma:versionID="434d99fa78a152a48e7e8ac5ce62742e">
  <xsd:schema xmlns:xsd="http://www.w3.org/2001/XMLSchema" xmlns:xs="http://www.w3.org/2001/XMLSchema" xmlns:p="http://schemas.microsoft.com/office/2006/metadata/properties" xmlns:ns3="d242caf4-7a22-4208-86ed-8ba65f9a821b" targetNamespace="http://schemas.microsoft.com/office/2006/metadata/properties" ma:root="true" ma:fieldsID="68c8873e16a32bbb1f1bd89a67cb0ae4" ns3:_="">
    <xsd:import namespace="d242caf4-7a22-4208-86ed-8ba65f9a821b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2caf4-7a22-4208-86ed-8ba65f9a82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05EC5-96AE-4EF1-A4D1-8CEA2BBCFBF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242caf4-7a22-4208-86ed-8ba65f9a821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BBBA67-922D-40AF-8881-087DEDADC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2caf4-7a22-4208-86ed-8ba65f9a82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8BE232-6480-46AB-9AF8-CDC740AF7A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Grand Total</vt:lpstr>
      <vt:lpstr>Intruder</vt:lpstr>
      <vt:lpstr>CCTV</vt:lpstr>
      <vt:lpstr>Access</vt:lpstr>
      <vt:lpstr>PSIM</vt:lpstr>
    </vt:vector>
  </TitlesOfParts>
  <Company>Securitas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van den Berg</dc:creator>
  <cp:lastModifiedBy>Danilo Pesenti</cp:lastModifiedBy>
  <cp:lastPrinted>2019-03-20T14:53:20Z</cp:lastPrinted>
  <dcterms:created xsi:type="dcterms:W3CDTF">2007-02-23T10:19:47Z</dcterms:created>
  <dcterms:modified xsi:type="dcterms:W3CDTF">2019-03-20T15:08:13Z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0x010100B8032FE30CE80C44AFEC31C0523D5286</vt:lpwstr>
  </property>
</Properties>
</file>